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2135" windowHeight="9300" tabRatio="504" firstSheet="1" activeTab="1"/>
  </bookViews>
  <sheets>
    <sheet name="ID" sheetId="1" state="hidden" r:id="rId1"/>
    <sheet name="Planfin_58-59-60" sheetId="2" r:id="rId2"/>
  </sheets>
  <definedNames>
    <definedName name="_xlfn.AGGREGATE" hidden="1">#NAME?</definedName>
    <definedName name="_xlnm.Print_Titles" localSheetId="1">'Planfin_58-59-60'!$A:$B</definedName>
  </definedNames>
  <calcPr fullCalcOnLoad="1"/>
</workbook>
</file>

<file path=xl/sharedStrings.xml><?xml version="1.0" encoding="utf-8"?>
<sst xmlns="http://schemas.openxmlformats.org/spreadsheetml/2006/main" count="16775" uniqueCount="2859">
  <si>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</si>
  <si>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</si>
  <si>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</si>
  <si>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</si>
  <si>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</si>
  <si>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</si>
  <si>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</si>
  <si>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</si>
  <si>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</si>
  <si>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</si>
  <si>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</si>
  <si>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</si>
  <si>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</si>
  <si>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</si>
  <si>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</si>
  <si>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</si>
  <si>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</si>
  <si>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</si>
  <si>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</si>
  <si>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</si>
  <si>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</si>
  <si>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</si>
  <si>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</si>
  <si>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</si>
  <si>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</si>
  <si>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</si>
  <si>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</si>
  <si>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</si>
  <si>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</si>
  <si>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</si>
  <si>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</si>
  <si>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</si>
  <si>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</si>
  <si>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</si>
  <si>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</si>
  <si>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</si>
  <si>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</si>
  <si>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</si>
  <si>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</si>
  <si>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</si>
  <si>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</si>
  <si>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</si>
  <si>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</si>
  <si>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</si>
  <si>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</si>
  <si>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</si>
  <si>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</si>
  <si>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</si>
  <si>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</si>
  <si>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</si>
  <si>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</si>
  <si>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</si>
  <si>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</si>
  <si>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</si>
  <si>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</si>
  <si>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</si>
  <si>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</si>
  <si>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</si>
  <si>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</si>
  <si>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</si>
  <si>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</si>
  <si>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</si>
  <si>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</si>
  <si>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</si>
  <si>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</si>
  <si>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</si>
  <si>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</si>
  <si>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</si>
  <si>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</si>
  <si>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</si>
  <si>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</si>
  <si>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</si>
  <si>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</si>
  <si>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</si>
  <si>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</si>
  <si>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</si>
  <si>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</si>
  <si>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</si>
  <si>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</si>
  <si>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</si>
  <si>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</si>
  <si>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</si>
  <si>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</si>
  <si>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</si>
  <si>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</si>
  <si>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</si>
  <si>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</si>
  <si>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</si>
  <si>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</si>
  <si>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</si>
  <si>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</si>
  <si>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</si>
  <si>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</si>
  <si>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</si>
  <si>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</si>
  <si>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</si>
  <si>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</si>
  <si>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</si>
  <si>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</si>
  <si>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</si>
  <si>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</si>
  <si>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</si>
  <si>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</si>
  <si>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</si>
  <si>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</si>
  <si>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</si>
  <si>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</si>
  <si>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</si>
  <si>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</si>
  <si>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</si>
  <si>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</si>
  <si>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</si>
  <si>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</si>
  <si>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</si>
  <si>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</si>
  <si>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</si>
  <si>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</si>
  <si>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</si>
  <si>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</si>
  <si>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</si>
  <si>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</si>
  <si>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</si>
  <si>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</si>
  <si>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</si>
  <si>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</si>
  <si>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</si>
  <si>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</si>
  <si>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</si>
  <si>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</si>
  <si>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</si>
  <si>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</si>
  <si>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</si>
  <si>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</si>
  <si>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</si>
  <si>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</si>
  <si>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</si>
  <si>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</si>
  <si>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</si>
  <si>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</si>
  <si>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</si>
  <si>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</si>
  <si>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</si>
  <si>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</si>
  <si>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</si>
  <si>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</si>
  <si>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</si>
  <si>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</si>
  <si>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</si>
  <si>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</si>
  <si>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</si>
  <si>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</si>
  <si>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</si>
  <si>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</si>
  <si>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</si>
  <si>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</si>
  <si>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</si>
  <si>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</si>
  <si>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</si>
  <si>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</si>
  <si>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</si>
  <si>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</si>
  <si>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</si>
  <si>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</si>
  <si>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</si>
  <si>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</si>
  <si>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</si>
  <si>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</si>
  <si>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</si>
  <si>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</si>
  <si>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</si>
  <si>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</si>
  <si>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</si>
  <si>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</si>
  <si>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</si>
  <si>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</si>
  <si>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</si>
  <si>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</si>
  <si>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</si>
  <si>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</si>
  <si>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</si>
  <si>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</si>
  <si>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</si>
  <si>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</si>
  <si>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</si>
  <si>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</si>
  <si>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</si>
  <si>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</si>
  <si>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</si>
  <si>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</si>
  <si>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</si>
  <si>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</si>
  <si>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</si>
  <si>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</si>
  <si>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</si>
  <si>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</si>
  <si>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</si>
  <si>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</si>
  <si>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</si>
  <si>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</si>
  <si>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</si>
  <si>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</si>
  <si>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</si>
  <si>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</si>
  <si>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</si>
  <si>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</si>
  <si>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</si>
  <si>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</si>
  <si>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</si>
  <si>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</si>
  <si>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</si>
  <si>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</si>
  <si>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</si>
  <si>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</si>
  <si>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</si>
  <si>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</si>
  <si>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</si>
  <si>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</si>
  <si>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</si>
  <si>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</si>
  <si>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</si>
  <si>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</si>
  <si>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</si>
  <si>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</si>
  <si>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</si>
  <si>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</si>
  <si>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</si>
  <si>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</si>
  <si>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</si>
  <si>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</si>
  <si>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</si>
  <si>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</si>
  <si>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</si>
  <si>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</si>
  <si>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</si>
  <si>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</si>
  <si>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</si>
  <si>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</si>
  <si>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</si>
  <si>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</si>
  <si>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</si>
  <si>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</si>
  <si>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</si>
  <si>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</si>
  <si>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</si>
  <si>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</si>
  <si>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</si>
  <si>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</si>
  <si>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</si>
  <si>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</si>
  <si>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</si>
  <si>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</si>
  <si>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</si>
  <si>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</si>
  <si>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</si>
  <si>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</si>
  <si>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</si>
  <si>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</si>
  <si>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</si>
  <si>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</si>
  <si>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</si>
  <si>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</si>
  <si>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</si>
  <si>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</si>
  <si>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</si>
  <si>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</si>
  <si>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</si>
  <si>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</si>
  <si>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</si>
  <si>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</si>
  <si>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</si>
  <si>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</si>
  <si>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</si>
  <si>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</si>
  <si>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</si>
  <si>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</si>
  <si>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</si>
  <si>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</si>
  <si>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</si>
  <si>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</si>
  <si>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</si>
  <si>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</si>
  <si>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</si>
  <si>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</si>
  <si>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</si>
  <si>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</si>
  <si>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</si>
  <si>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</si>
  <si>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</si>
  <si>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</si>
  <si>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</si>
  <si>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</si>
  <si>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</si>
  <si>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</si>
  <si>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</si>
  <si>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</si>
  <si>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</si>
  <si>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</si>
  <si>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</si>
  <si>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</si>
  <si>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</si>
  <si>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</si>
  <si>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</si>
  <si>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</si>
  <si>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</si>
  <si>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</si>
  <si>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</si>
  <si>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</si>
  <si>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</si>
  <si>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</si>
  <si>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</si>
  <si>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</si>
  <si>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</si>
  <si>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</si>
  <si>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</si>
  <si>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</si>
  <si>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</si>
  <si>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</si>
  <si>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</si>
  <si>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</si>
  <si>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</si>
  <si>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</si>
  <si>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</si>
  <si>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</si>
  <si>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</si>
  <si>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</si>
  <si>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</si>
  <si>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</si>
  <si>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</si>
  <si>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</si>
  <si>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</si>
  <si>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</si>
  <si>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</si>
  <si>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</si>
  <si>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</si>
  <si>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</si>
  <si>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</si>
  <si>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</si>
  <si>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</si>
  <si>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</si>
  <si>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</si>
  <si>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</si>
  <si>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</si>
  <si>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</si>
  <si>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</si>
  <si>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</si>
  <si>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</si>
  <si>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</si>
  <si>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</si>
  <si>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</si>
  <si>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</si>
  <si>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</si>
  <si>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</si>
  <si>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</si>
  <si>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</si>
  <si>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</si>
  <si>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</si>
  <si>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</si>
  <si>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</si>
  <si>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</si>
  <si>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</si>
  <si>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</si>
  <si>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</si>
  <si>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</si>
  <si>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</si>
  <si>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</si>
  <si>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</si>
  <si>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</si>
  <si>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</si>
  <si>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</si>
  <si>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</si>
  <si>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</si>
  <si>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</si>
  <si>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</si>
  <si>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</si>
  <si>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</si>
  <si>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</si>
  <si>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</si>
  <si>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</si>
  <si>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</si>
  <si>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</si>
  <si>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</si>
  <si>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</si>
  <si>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</si>
  <si>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</si>
  <si>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</si>
  <si>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</si>
  <si>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</si>
  <si>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</si>
  <si>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</si>
  <si>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</si>
  <si>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</si>
  <si>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</si>
  <si>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</si>
  <si>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</si>
  <si>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</si>
  <si>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</si>
  <si>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</si>
  <si>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</si>
  <si>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</si>
  <si>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</si>
  <si>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</si>
  <si>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</si>
  <si>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</si>
  <si>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</si>
  <si>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</si>
  <si>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</si>
  <si>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</si>
  <si>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</si>
  <si>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</si>
  <si>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</si>
  <si>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</si>
  <si>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</si>
  <si>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</si>
  <si>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</si>
  <si>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</si>
  <si>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</si>
  <si>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</si>
  <si>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</si>
  <si>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</si>
  <si>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</si>
  <si>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</si>
  <si>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</si>
  <si>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</si>
  <si>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</si>
  <si>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</si>
  <si>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</si>
  <si>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</si>
  <si>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</si>
  <si>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</si>
  <si>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</si>
  <si>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</si>
  <si>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</si>
  <si>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</si>
  <si>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</si>
  <si>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</si>
  <si>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</si>
  <si>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</si>
  <si>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</si>
  <si>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</si>
  <si>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</si>
  <si>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</si>
  <si>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</si>
  <si>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</si>
  <si>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</si>
  <si>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</si>
  <si>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</si>
  <si>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</si>
  <si>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</si>
  <si>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</si>
  <si>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</si>
  <si>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</si>
  <si>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</si>
  <si>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</si>
  <si>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</si>
  <si>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</si>
  <si>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</si>
  <si>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</si>
  <si>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</si>
  <si>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</si>
  <si>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</si>
  <si>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</si>
  <si>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</si>
  <si>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</si>
  <si>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</si>
  <si>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</si>
  <si>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</si>
  <si>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</si>
  <si>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</si>
  <si>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</si>
  <si>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</si>
  <si>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</si>
  <si>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</si>
  <si>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</si>
  <si>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</si>
  <si>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</si>
  <si>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</si>
  <si>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</si>
  <si>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</si>
  <si>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</si>
  <si>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</si>
  <si>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</si>
  <si>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</si>
  <si>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</si>
  <si>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</si>
  <si>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</si>
  <si>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</si>
  <si>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</si>
  <si>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</si>
  <si>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</si>
  <si>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</si>
  <si>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</si>
  <si>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</si>
  <si>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</si>
  <si>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</si>
  <si>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</si>
  <si>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</si>
  <si>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</si>
  <si>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</si>
  <si>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</si>
  <si>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</si>
  <si>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</si>
  <si>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</si>
  <si>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</si>
  <si>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</si>
  <si>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</si>
  <si>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</si>
  <si>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</si>
  <si>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</si>
  <si>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</si>
  <si>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</si>
  <si>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</si>
  <si>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</si>
  <si>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</si>
  <si>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</si>
  <si>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</si>
  <si>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</si>
  <si>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</si>
  <si>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</si>
  <si>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</si>
  <si>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</si>
  <si>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</si>
  <si>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</si>
  <si>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</si>
  <si>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</si>
  <si>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</si>
  <si>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</si>
  <si>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</si>
  <si>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</si>
  <si>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</si>
  <si>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</si>
  <si>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</si>
  <si>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</si>
  <si>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</si>
  <si>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</si>
  <si>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</si>
  <si>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</si>
  <si>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</si>
  <si>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</si>
  <si>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</si>
  <si>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</si>
  <si>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</si>
  <si>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</si>
  <si>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</si>
  <si>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</si>
  <si>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</si>
  <si>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</si>
  <si>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</si>
  <si>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</si>
  <si>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</si>
  <si>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</si>
  <si>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</si>
  <si>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</si>
  <si>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</si>
  <si>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</si>
  <si>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</si>
  <si>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</si>
  <si>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</si>
  <si>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</si>
  <si>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</si>
  <si>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</si>
  <si>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</si>
  <si>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</si>
  <si>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</si>
  <si>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</si>
  <si>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</si>
  <si>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</si>
  <si>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</si>
  <si>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</si>
  <si>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</si>
  <si>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</si>
  <si>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</si>
  <si>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</si>
  <si>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</si>
  <si>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</si>
  <si>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</si>
  <si>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</si>
  <si>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</si>
  <si>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</si>
  <si>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</si>
  <si>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</si>
  <si>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</si>
  <si>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</si>
  <si>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</si>
  <si>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</si>
  <si>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</si>
  <si>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</si>
  <si>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</si>
  <si>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</si>
  <si>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</si>
  <si>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</si>
  <si>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</si>
  <si>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</si>
  <si>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</si>
  <si>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</si>
  <si>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</si>
  <si>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</si>
  <si>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</si>
  <si>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</si>
  <si>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</si>
  <si>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</si>
  <si>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</si>
  <si>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</si>
  <si>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</si>
  <si>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</si>
  <si>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</si>
  <si>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</si>
  <si>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</si>
  <si>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</si>
  <si>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</si>
  <si>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</si>
  <si>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</si>
  <si>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</si>
  <si>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</si>
  <si>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</si>
  <si>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</si>
  <si>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</si>
  <si>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</si>
  <si>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</si>
  <si>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</si>
  <si>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</si>
  <si>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</si>
  <si>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</si>
  <si>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</si>
  <si>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</si>
  <si>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</si>
  <si>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</si>
  <si>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</si>
  <si>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</si>
  <si>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</si>
  <si>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</si>
  <si>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</si>
  <si>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</si>
  <si>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</si>
  <si>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</si>
  <si>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</si>
  <si>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</si>
  <si>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</si>
  <si>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</si>
  <si>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</si>
  <si>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</si>
  <si>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</si>
  <si>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</si>
  <si>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</si>
  <si>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</si>
  <si>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</si>
  <si>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</si>
  <si>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</si>
  <si>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</si>
  <si>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</si>
  <si>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</si>
  <si>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</si>
  <si>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</si>
  <si>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</si>
  <si>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</si>
  <si>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</si>
  <si>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</si>
  <si>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</si>
  <si>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</si>
  <si>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</si>
  <si>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</si>
  <si>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</si>
  <si>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</si>
  <si>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</si>
  <si>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</si>
  <si>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</si>
  <si>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</si>
  <si>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</si>
  <si>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</si>
  <si>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</si>
  <si>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</si>
  <si>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</si>
  <si>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</si>
  <si>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</si>
  <si>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</si>
  <si>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</si>
  <si>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</si>
  <si>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</si>
  <si>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</si>
  <si>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</si>
  <si>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</si>
  <si>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</si>
  <si>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</si>
  <si>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</si>
  <si>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</si>
  <si>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</si>
  <si>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</si>
  <si>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</si>
  <si>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</si>
  <si>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</si>
  <si>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</si>
  <si>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</si>
  <si>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</si>
  <si>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</si>
  <si>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</si>
  <si>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</si>
  <si>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</si>
  <si>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</si>
  <si>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</si>
  <si>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</si>
  <si>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</si>
  <si>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</si>
  <si>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</si>
  <si>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</si>
  <si>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</si>
  <si>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</si>
  <si>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</si>
  <si>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</si>
  <si>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</si>
  <si>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</si>
  <si>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</si>
  <si>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</si>
  <si>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</si>
  <si>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</si>
  <si>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</si>
  <si>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</si>
  <si>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</si>
  <si>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</si>
  <si>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</si>
  <si>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</si>
  <si>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</si>
  <si>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</si>
  <si>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</si>
  <si>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</si>
  <si>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</si>
  <si>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</si>
  <si>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</si>
  <si>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</si>
  <si>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</si>
  <si>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</si>
  <si>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</si>
  <si>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</si>
  <si>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</si>
  <si>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</si>
  <si>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</si>
  <si>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</si>
  <si>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</si>
  <si>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</si>
  <si>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</si>
  <si>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</si>
  <si>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</si>
  <si>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</si>
  <si>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</si>
  <si>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</si>
  <si>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</si>
  <si>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</si>
  <si>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</si>
  <si>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</si>
  <si>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</si>
  <si>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</si>
  <si>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</si>
  <si>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</si>
  <si>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</si>
  <si>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</si>
  <si>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</si>
  <si>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</si>
  <si>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</si>
  <si>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</si>
  <si>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</si>
  <si>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</si>
  <si>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</si>
  <si>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</si>
  <si>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</si>
  <si>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</si>
  <si>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</si>
  <si>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</si>
  <si>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</si>
  <si>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</si>
  <si>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</si>
  <si>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</si>
  <si>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</si>
  <si>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</si>
  <si>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</si>
  <si>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</si>
  <si>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</si>
  <si>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</si>
  <si>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</si>
  <si>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</si>
  <si>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</si>
  <si>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</si>
  <si>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</si>
  <si>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</si>
  <si>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</si>
  <si>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</si>
  <si>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</si>
  <si>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</si>
  <si>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</si>
  <si>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</si>
  <si>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</si>
  <si>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</si>
  <si>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</si>
  <si>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</si>
  <si>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</si>
  <si>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</si>
  <si>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</si>
  <si>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</si>
  <si>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</si>
  <si>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</si>
  <si>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</si>
  <si>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</si>
  <si>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</si>
  <si>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</si>
  <si>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</si>
  <si>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</si>
  <si>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</si>
  <si>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</si>
  <si>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</si>
  <si>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</si>
  <si>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</si>
  <si>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</si>
  <si>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</si>
  <si>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</si>
  <si>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</si>
  <si>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</si>
  <si>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</si>
  <si>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</si>
  <si>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</si>
  <si>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</si>
  <si>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</si>
  <si>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</si>
  <si>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</si>
  <si>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</si>
  <si>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</si>
  <si>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</si>
  <si>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</si>
  <si>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</si>
  <si>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</si>
  <si>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</si>
  <si>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</si>
  <si>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</si>
  <si>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</si>
  <si>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</si>
  <si>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</si>
  <si>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</si>
  <si>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</si>
  <si>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</si>
  <si>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</si>
  <si>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</si>
  <si>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</si>
  <si>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</si>
  <si>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</si>
  <si>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</si>
  <si>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</si>
  <si>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</si>
  <si>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</si>
  <si>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</si>
  <si>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</si>
  <si>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</si>
  <si>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</si>
  <si>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</si>
  <si>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</si>
  <si>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</si>
  <si>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</si>
  <si>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</si>
  <si>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</si>
  <si>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</si>
  <si>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</si>
  <si>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</si>
  <si>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</si>
  <si>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</si>
  <si>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</si>
  <si>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</si>
  <si>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</si>
  <si>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</si>
  <si>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</si>
  <si>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</si>
  <si>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</si>
  <si>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</si>
  <si>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</si>
  <si>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</si>
  <si>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</si>
  <si>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</si>
  <si>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</si>
  <si>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</si>
  <si>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</si>
  <si>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</si>
  <si>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</si>
  <si>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</si>
  <si>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</si>
  <si>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</si>
  <si>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</si>
  <si>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</si>
  <si>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</si>
  <si>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</si>
  <si>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</si>
  <si>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</si>
  <si>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</si>
  <si>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</si>
  <si>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</si>
  <si>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</si>
  <si>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</si>
  <si>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</si>
  <si>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</si>
  <si>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</si>
  <si>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</si>
  <si>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</si>
  <si>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</si>
  <si>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</si>
  <si>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</si>
  <si>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</si>
  <si>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</si>
  <si>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</si>
  <si>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</si>
  <si>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</si>
  <si>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</si>
  <si>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</si>
  <si>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</si>
  <si>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</si>
  <si>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</si>
  <si>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</si>
  <si>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</si>
  <si>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</si>
  <si>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</si>
  <si>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</si>
  <si>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</si>
  <si>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</si>
  <si>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</si>
  <si>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</si>
  <si>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</si>
  <si>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</si>
  <si>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</si>
  <si>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</si>
  <si>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</si>
  <si>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</si>
  <si>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</si>
  <si>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</si>
  <si>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</si>
  <si>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</si>
  <si>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</si>
  <si>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</si>
  <si>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</si>
  <si>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</si>
  <si>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</si>
  <si>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</si>
  <si>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</si>
  <si>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</si>
  <si>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</si>
  <si>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</si>
  <si>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</si>
  <si>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</si>
  <si>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</si>
  <si>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</si>
  <si>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</si>
  <si>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</si>
  <si>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</si>
  <si>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</si>
  <si>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</si>
  <si>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</si>
  <si>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</si>
  <si>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</si>
  <si>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</si>
  <si>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</si>
  <si>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</si>
  <si>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</si>
  <si>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</si>
  <si>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</si>
  <si>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</si>
  <si>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</si>
  <si>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</si>
  <si>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</si>
  <si>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</si>
  <si>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</si>
  <si>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</si>
  <si>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</si>
  <si>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</si>
  <si>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</si>
  <si>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</si>
  <si>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</si>
  <si>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</si>
  <si>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</si>
  <si>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</si>
  <si>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</si>
  <si>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</si>
  <si>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</si>
  <si>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</si>
  <si>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</si>
  <si>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</si>
  <si>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</si>
  <si>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</si>
  <si>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</si>
  <si>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</si>
  <si>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</si>
  <si>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</si>
  <si>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</si>
  <si>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</si>
  <si>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</si>
  <si>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</si>
  <si>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</si>
  <si>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</si>
  <si>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</si>
  <si>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</si>
  <si>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</si>
  <si>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</si>
  <si>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</si>
  <si>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</si>
  <si>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</si>
  <si>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</si>
  <si>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</si>
  <si>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</si>
  <si>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</si>
  <si>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</si>
  <si>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</si>
  <si>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</si>
  <si>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</si>
  <si>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</si>
  <si>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</si>
  <si>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</si>
  <si>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</si>
  <si>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</si>
  <si>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</si>
  <si>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</si>
  <si>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</si>
  <si>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</si>
  <si>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</si>
  <si>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</si>
  <si>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</si>
  <si>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</si>
  <si>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</si>
  <si>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</si>
  <si>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</si>
  <si>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</si>
  <si>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</si>
  <si>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</si>
  <si>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</si>
  <si>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</si>
  <si>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</si>
  <si>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</si>
  <si>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</si>
  <si>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</si>
  <si>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</si>
  <si>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</si>
  <si>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</si>
  <si>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</si>
  <si>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</si>
  <si>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</si>
  <si>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</si>
  <si>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</si>
  <si>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</si>
  <si>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</si>
  <si>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</si>
  <si>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</si>
  <si>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</si>
  <si>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</si>
  <si>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</si>
  <si>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</si>
  <si>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</si>
  <si>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</si>
  <si>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</si>
  <si>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</si>
  <si>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</si>
  <si>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</si>
  <si>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</si>
  <si>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</si>
  <si>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</si>
  <si>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</si>
  <si>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</si>
  <si>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</si>
  <si>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</si>
  <si>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</si>
  <si>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</si>
  <si>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</si>
  <si>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</si>
  <si>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</si>
  <si>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</si>
  <si>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</si>
  <si>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</si>
  <si>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</si>
  <si>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</si>
  <si>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</si>
  <si>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</si>
  <si>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</si>
  <si>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</si>
  <si>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</si>
  <si>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</si>
  <si>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</si>
  <si>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</si>
  <si>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</si>
  <si>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</si>
  <si>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</si>
  <si>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</si>
  <si>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</si>
  <si>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</si>
  <si>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</si>
  <si>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</si>
  <si>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</si>
  <si>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</si>
  <si>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</si>
  <si>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</si>
  <si>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</si>
  <si>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</si>
  <si>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</si>
  <si>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</si>
  <si>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</si>
  <si>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</si>
  <si>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</si>
  <si>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</si>
  <si>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</si>
  <si>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</si>
  <si>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</si>
  <si>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</si>
  <si>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</si>
  <si>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</si>
  <si>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</si>
  <si>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</si>
  <si>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</si>
  <si>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</si>
  <si>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</si>
  <si>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</si>
  <si>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</si>
  <si>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</si>
  <si>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</si>
  <si>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</si>
  <si>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</si>
  <si>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</si>
  <si>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</si>
  <si>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</si>
  <si>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</si>
  <si>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</si>
  <si>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</si>
  <si>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</si>
  <si>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</si>
  <si>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</si>
  <si>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</si>
  <si>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</si>
  <si>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</si>
  <si>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</si>
  <si>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</si>
  <si>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</si>
  <si>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</si>
  <si>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</si>
  <si>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</si>
  <si>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</si>
  <si>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</si>
  <si>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</si>
  <si>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</si>
  <si>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</si>
  <si>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</si>
  <si>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</si>
  <si>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</si>
  <si>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</si>
  <si>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</si>
  <si>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</si>
  <si>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</si>
  <si>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</si>
  <si>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</si>
  <si>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</si>
  <si>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</si>
  <si>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</si>
  <si>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</si>
  <si>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</si>
  <si>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</si>
  <si>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</si>
  <si>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</si>
  <si>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</si>
  <si>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</si>
  <si>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</si>
  <si>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</si>
  <si>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</si>
  <si>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</si>
  <si>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</si>
  <si>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</si>
  <si>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</si>
  <si>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</si>
  <si>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</si>
  <si>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</si>
  <si>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</si>
  <si>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</si>
  <si>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</si>
  <si>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</si>
  <si>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</si>
  <si>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</si>
  <si>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</si>
  <si>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</si>
  <si>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</si>
  <si>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</si>
  <si>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</si>
  <si>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</si>
  <si>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</si>
  <si>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</si>
  <si>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</si>
  <si>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</si>
  <si>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</si>
  <si>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</si>
  <si>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</si>
  <si>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</si>
  <si>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</si>
  <si>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</si>
  <si>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</si>
  <si>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</si>
  <si>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</si>
  <si>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</si>
  <si>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</si>
  <si>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</si>
  <si>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</si>
  <si>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</si>
  <si>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</si>
  <si>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</si>
  <si>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</si>
  <si>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</si>
  <si>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</si>
  <si>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</si>
  <si>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</si>
  <si>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</si>
  <si>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</si>
  <si>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</si>
  <si>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</si>
  <si>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</si>
  <si>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</si>
  <si>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</si>
  <si>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</si>
  <si>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</si>
  <si>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</si>
  <si>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</si>
  <si>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</si>
  <si>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</si>
  <si>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</si>
  <si>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</si>
  <si>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</si>
  <si>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</si>
  <si>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</si>
  <si>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</si>
  <si>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</si>
  <si>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</si>
  <si>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</si>
  <si>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</si>
  <si>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</si>
  <si>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</si>
  <si>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</si>
  <si>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</si>
  <si>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</si>
  <si>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</si>
  <si>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</si>
  <si>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</si>
  <si>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</si>
  <si>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</si>
  <si>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</si>
  <si>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</si>
  <si>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</si>
  <si>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</si>
  <si>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</si>
  <si>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</si>
  <si>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</si>
  <si>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</si>
  <si>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</si>
  <si>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</si>
  <si>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</si>
  <si>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</si>
  <si>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</si>
  <si>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</si>
  <si>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</si>
  <si>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</si>
  <si>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</si>
  <si>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</si>
  <si>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</si>
  <si>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</si>
  <si>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</si>
  <si>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</si>
  <si>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</si>
  <si>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</si>
  <si>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</si>
  <si>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</si>
  <si>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</si>
  <si>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</si>
  <si>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</si>
  <si>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</si>
  <si>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</si>
  <si>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</si>
  <si>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</si>
  <si>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</si>
  <si>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</si>
  <si>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</si>
  <si>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</si>
  <si>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</si>
  <si>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</si>
  <si>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</si>
  <si>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</si>
  <si>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</si>
  <si>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</si>
  <si>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</si>
  <si>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</si>
  <si>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</si>
  <si>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</si>
  <si>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</si>
  <si>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</si>
  <si>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</si>
  <si>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</si>
  <si>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</si>
  <si>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</si>
  <si>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</si>
  <si>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</si>
  <si>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</si>
  <si>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</si>
  <si>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</si>
  <si>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</si>
  <si>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</si>
  <si>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</si>
  <si>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</si>
  <si>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</si>
  <si>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</si>
  <si>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</si>
  <si>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</si>
  <si>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</si>
  <si>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</si>
  <si>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</si>
  <si>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</si>
  <si>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</si>
  <si>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</si>
  <si>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</si>
  <si>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</si>
  <si>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</si>
  <si>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</si>
  <si>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</si>
  <si>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</si>
  <si>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</si>
  <si>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</si>
  <si>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</si>
  <si>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</si>
  <si>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</si>
  <si>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</si>
  <si>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</si>
  <si>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</si>
  <si>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</si>
  <si>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</si>
  <si>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</si>
  <si>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</si>
  <si>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</si>
  <si>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</si>
  <si>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</si>
  <si>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</si>
  <si>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</si>
  <si>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</si>
  <si>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</si>
  <si>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</si>
  <si>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</si>
  <si>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</si>
  <si>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</si>
  <si>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</si>
  <si>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</si>
  <si>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</si>
  <si>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</si>
  <si>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</si>
  <si>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</si>
  <si>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</si>
  <si>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</si>
  <si>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</si>
  <si>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</si>
  <si>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</si>
  <si>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</si>
  <si>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</si>
  <si>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</si>
  <si>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</si>
  <si>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</si>
  <si>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</si>
  <si>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</si>
  <si>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</si>
  <si>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</si>
  <si>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</si>
  <si>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</si>
  <si>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</si>
  <si>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</si>
  <si>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</si>
  <si>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</si>
  <si>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</si>
  <si>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</si>
  <si>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</si>
  <si>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</si>
  <si>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</si>
  <si>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</si>
  <si>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</si>
  <si>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</si>
  <si>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</si>
  <si>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</si>
  <si>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</si>
  <si>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</si>
  <si>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</si>
  <si>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</si>
  <si>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</si>
  <si>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</si>
  <si>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</si>
  <si>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</si>
  <si>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</si>
  <si>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</si>
  <si>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</si>
  <si>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</si>
  <si>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</si>
  <si>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</si>
  <si>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</si>
  <si>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</si>
  <si>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</si>
  <si>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</si>
  <si>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</si>
  <si>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</si>
  <si>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</si>
  <si>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</si>
  <si>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</si>
  <si>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</si>
  <si>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</si>
  <si>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</si>
  <si>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</si>
  <si>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</si>
  <si>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</si>
  <si>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</si>
  <si>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</si>
  <si>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</si>
  <si>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</si>
  <si>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</si>
  <si>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</si>
  <si>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</si>
  <si>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</si>
  <si>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</si>
  <si>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</si>
  <si>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</si>
  <si>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</si>
  <si>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</si>
  <si>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</si>
  <si>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</si>
  <si>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</si>
  <si>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</si>
  <si>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</si>
  <si>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</si>
  <si>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</si>
  <si>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</si>
  <si>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</si>
  <si>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</si>
  <si>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</si>
  <si>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</si>
  <si>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</si>
  <si>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</si>
  <si>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</si>
  <si>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</si>
  <si>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</si>
  <si>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</si>
  <si>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</si>
  <si>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</si>
  <si>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</si>
  <si>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</si>
  <si>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</si>
  <si>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</si>
  <si>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</si>
  <si>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</si>
  <si>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</si>
  <si>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</si>
  <si>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</si>
  <si>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</si>
  <si>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</si>
  <si>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</si>
  <si>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</si>
  <si>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</si>
  <si>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</si>
  <si>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</si>
  <si>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</si>
  <si>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</si>
  <si>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</si>
  <si>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</si>
  <si>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</si>
  <si>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</si>
  <si>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</si>
  <si>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</si>
  <si>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</si>
  <si>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</si>
  <si>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</si>
  <si>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</si>
  <si>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</si>
  <si>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</si>
  <si>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</si>
  <si>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</si>
  <si>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</si>
  <si>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</si>
  <si>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</si>
  <si>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</si>
  <si>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</si>
  <si>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</si>
  <si>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</si>
  <si>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</si>
  <si>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</si>
  <si>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</si>
  <si>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</si>
  <si>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</si>
  <si>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</si>
  <si>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</si>
  <si>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</si>
  <si>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</si>
  <si>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</si>
  <si>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</si>
  <si>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</si>
  <si>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</si>
  <si>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</si>
  <si>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</si>
  <si>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</si>
  <si>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</si>
  <si>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</si>
  <si>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</si>
  <si>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</si>
  <si>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</si>
  <si>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</si>
  <si>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</si>
  <si>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</si>
  <si>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</si>
  <si>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</si>
  <si>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</si>
  <si>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</si>
  <si>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</si>
  <si>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</si>
  <si>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</si>
  <si>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</si>
  <si>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</si>
  <si>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</si>
  <si>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</si>
  <si>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</si>
  <si>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</si>
  <si>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</si>
  <si>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</si>
  <si>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</si>
  <si>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</si>
  <si>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</si>
  <si>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</si>
  <si>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</si>
  <si>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</si>
  <si>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</si>
  <si>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</si>
  <si>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</si>
  <si>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</si>
  <si>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</si>
  <si>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</si>
  <si>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</si>
  <si>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</si>
  <si>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</si>
  <si>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</si>
  <si>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</si>
  <si>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</si>
  <si>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</si>
  <si>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</si>
  <si>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</si>
  <si>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</si>
  <si>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</si>
  <si>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</si>
  <si>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</si>
  <si>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</si>
  <si>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</si>
  <si>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</si>
  <si>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</si>
  <si>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</si>
  <si>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</si>
  <si>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</si>
  <si>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</si>
  <si>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</si>
  <si>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</si>
  <si>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</si>
  <si>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</si>
  <si>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</si>
  <si>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</si>
  <si>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</si>
  <si>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</si>
  <si>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</si>
  <si>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</si>
  <si>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</si>
  <si>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</si>
  <si>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</si>
  <si>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</si>
  <si>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</si>
  <si>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</si>
  <si>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</si>
  <si>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</si>
  <si>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</si>
  <si>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</si>
  <si>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</si>
  <si>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</si>
  <si>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</si>
  <si>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</si>
  <si>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</si>
  <si>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</si>
  <si>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</si>
  <si>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</si>
  <si>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</si>
  <si>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</si>
  <si>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</si>
  <si>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</si>
  <si>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</si>
  <si>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</si>
  <si>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</si>
  <si>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</si>
  <si>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</si>
  <si>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</si>
  <si>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</si>
  <si>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</si>
  <si>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</si>
  <si>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</si>
  <si>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</si>
  <si>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</si>
  <si>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</si>
  <si>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</si>
  <si>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</si>
  <si>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</si>
  <si>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</si>
  <si>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</si>
  <si>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</si>
  <si>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</si>
  <si>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</si>
  <si>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</si>
  <si>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</si>
  <si>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</si>
  <si>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</si>
  <si>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</si>
  <si>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</si>
  <si>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</si>
  <si>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</si>
  <si>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</si>
  <si>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</si>
  <si>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</si>
  <si>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</si>
  <si>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</si>
  <si>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</si>
  <si>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</si>
  <si>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</si>
  <si>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</si>
  <si>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</si>
  <si>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</si>
  <si>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</si>
  <si>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</si>
  <si>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</si>
  <si>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</si>
  <si>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</si>
  <si>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</si>
  <si>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</si>
  <si>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</si>
  <si>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</si>
  <si>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</si>
  <si>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</si>
  <si>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</si>
  <si>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</si>
  <si>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</si>
  <si>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</si>
  <si>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</si>
  <si>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</si>
  <si>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</si>
  <si>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</si>
  <si>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</si>
  <si>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</si>
  <si>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</si>
  <si>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</si>
  <si>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</si>
  <si>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</si>
  <si>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</si>
  <si>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</si>
  <si>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</si>
  <si>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</si>
  <si>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</si>
  <si>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</si>
  <si>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</si>
  <si>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</si>
  <si>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</si>
  <si>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</si>
  <si>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</si>
  <si>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</si>
  <si>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</si>
  <si>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</si>
  <si>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</si>
  <si>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</si>
  <si>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</si>
  <si>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</si>
  <si>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</si>
  <si>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</si>
  <si>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</si>
  <si>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</si>
  <si>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</si>
  <si>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</si>
  <si>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</si>
  <si>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</si>
  <si>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</si>
  <si>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</si>
  <si>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</si>
  <si>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</si>
  <si>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</si>
  <si>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</si>
  <si>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</si>
  <si>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</si>
  <si>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</si>
  <si>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</si>
  <si>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</si>
  <si>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</si>
  <si>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</si>
  <si>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</si>
  <si>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</si>
  <si>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</si>
  <si>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</si>
  <si>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</si>
  <si>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</si>
  <si>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</si>
  <si>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</si>
  <si>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</si>
  <si>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</si>
  <si>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</si>
  <si>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</si>
  <si>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</si>
  <si>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</si>
  <si>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</si>
  <si>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</si>
  <si>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</si>
  <si>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</si>
  <si>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</si>
  <si>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</si>
  <si>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</si>
  <si>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</si>
  <si>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</si>
  <si>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</si>
  <si>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</si>
  <si>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</si>
  <si>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</si>
  <si>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</si>
  <si>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</si>
  <si>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</si>
  <si>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</si>
  <si>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</si>
  <si>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</si>
  <si>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</si>
  <si>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</si>
  <si>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</si>
  <si>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</si>
  <si>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</si>
  <si>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</si>
  <si>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</si>
  <si>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</si>
  <si>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</si>
  <si>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</si>
  <si>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</si>
  <si>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</si>
  <si>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</si>
  <si>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</si>
  <si>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</si>
  <si>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</si>
  <si>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</si>
  <si>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</si>
  <si>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</si>
  <si>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</si>
  <si>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</si>
  <si>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</si>
  <si>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</si>
  <si>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</si>
  <si>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</si>
  <si>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</si>
  <si>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</si>
  <si>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</si>
  <si>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</si>
  <si>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</si>
  <si>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</si>
  <si>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</si>
  <si>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</si>
  <si>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</si>
  <si>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</si>
  <si>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</si>
  <si>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</si>
  <si>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</si>
  <si>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</si>
  <si>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</si>
  <si>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</si>
  <si>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</si>
  <si>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</si>
  <si>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</si>
  <si>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</si>
  <si>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</si>
  <si>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</si>
  <si>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</si>
  <si>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</si>
  <si>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</si>
  <si>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</si>
  <si>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</si>
  <si>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</si>
  <si>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</si>
  <si>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</si>
  <si>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</si>
  <si>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</si>
  <si>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</si>
  <si>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</si>
  <si>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</si>
  <si>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</si>
  <si>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</si>
  <si>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</si>
  <si>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</si>
  <si>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</si>
  <si>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</si>
  <si>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</si>
  <si>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</si>
  <si>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</si>
  <si>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</si>
  <si>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</si>
  <si>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</si>
  <si>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</si>
  <si>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</si>
  <si>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</si>
  <si>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</si>
  <si>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</si>
  <si>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</si>
  <si>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</si>
  <si>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</si>
  <si>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</si>
  <si>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</si>
  <si>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</si>
  <si>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</si>
  <si>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</si>
  <si>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</si>
  <si>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</si>
  <si>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</si>
  <si>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</si>
  <si>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</si>
  <si>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</si>
  <si>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</si>
  <si>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</si>
  <si>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</si>
  <si>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</si>
  <si>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</si>
  <si>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</si>
  <si>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</si>
  <si>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</si>
  <si>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</si>
  <si>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</si>
  <si>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</si>
  <si>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</si>
  <si>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</si>
  <si>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</si>
  <si>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</si>
  <si>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</si>
  <si>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</si>
  <si>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</si>
  <si>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</si>
  <si>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</si>
  <si>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</si>
  <si>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</si>
  <si>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</si>
  <si>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</si>
  <si>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</si>
  <si>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</si>
  <si>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</si>
  <si>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</si>
  <si>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</si>
  <si>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</si>
  <si>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</si>
  <si>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</si>
  <si>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</si>
  <si>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</si>
  <si>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</si>
  <si>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</si>
  <si>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</si>
  <si>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</si>
  <si>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</si>
  <si>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</si>
  <si>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</si>
  <si>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</si>
  <si>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</si>
  <si>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</si>
  <si>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</si>
  <si>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</si>
  <si>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</si>
  <si>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</si>
  <si>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</si>
  <si>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</si>
  <si>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</si>
  <si>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</si>
  <si>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</si>
  <si>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</si>
  <si>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</si>
  <si>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</si>
  <si>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</si>
  <si>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</si>
  <si>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</si>
  <si>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</si>
  <si>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</si>
  <si>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</si>
  <si>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</si>
  <si>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</si>
  <si>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</si>
  <si>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</si>
  <si>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</si>
  <si>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</si>
  <si>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</si>
  <si>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</si>
  <si>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</si>
  <si>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</si>
  <si>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</si>
  <si>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</si>
  <si>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</si>
  <si>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</si>
  <si>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</si>
  <si>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</si>
  <si>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</si>
  <si>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</si>
  <si>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</si>
  <si>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</si>
  <si>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</si>
  <si>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</si>
  <si>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</si>
  <si>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</si>
  <si>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</si>
  <si>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</si>
  <si>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</si>
  <si>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</si>
  <si>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</si>
  <si>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</si>
  <si>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</si>
  <si>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</si>
  <si>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</si>
  <si>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</si>
  <si>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</si>
  <si>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</si>
  <si>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</si>
  <si>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</si>
  <si>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</si>
  <si>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</si>
  <si>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</si>
  <si>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</si>
  <si>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</si>
  <si>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</si>
  <si>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</si>
  <si>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</si>
  <si>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</si>
  <si>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</si>
  <si>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</si>
  <si>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</si>
  <si>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</si>
  <si>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</si>
  <si>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</si>
  <si>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</si>
  <si>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</si>
  <si>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</si>
  <si>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</si>
  <si>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</si>
  <si>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</si>
  <si>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</si>
  <si>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</si>
  <si>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</si>
  <si>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</si>
  <si>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</si>
  <si>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</si>
  <si>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</si>
  <si>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</si>
  <si>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</si>
  <si>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</si>
  <si>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</si>
  <si>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</si>
  <si>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</si>
  <si>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</si>
  <si>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</si>
  <si>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</si>
  <si>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</si>
  <si>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</si>
  <si>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</si>
  <si>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</si>
  <si>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</si>
  <si>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</si>
  <si>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</si>
  <si>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</si>
  <si>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</si>
  <si>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</si>
  <si>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</si>
  <si>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</si>
  <si>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</si>
  <si>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</si>
  <si>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</si>
  <si>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</si>
  <si>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</si>
  <si>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</si>
  <si>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</si>
  <si>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</si>
  <si>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</si>
  <si>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</si>
  <si>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</si>
  <si>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</si>
  <si>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</si>
  <si>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</si>
  <si>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</si>
  <si>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</si>
  <si>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</si>
  <si>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</si>
  <si>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</si>
  <si>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</si>
  <si>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</si>
  <si>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</si>
  <si>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</si>
  <si>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</si>
  <si>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</si>
  <si>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</si>
  <si>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</si>
  <si>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</si>
  <si>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</si>
  <si>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</si>
  <si>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</si>
  <si>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</si>
  <si>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</si>
  <si>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</si>
  <si>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</si>
  <si>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</si>
  <si>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</si>
  <si>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</si>
  <si>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</si>
  <si>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</si>
  <si>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</si>
  <si>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</si>
  <si>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</si>
  <si>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</si>
  <si>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</si>
  <si>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</si>
  <si>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</si>
  <si>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</si>
  <si>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</si>
  <si>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</si>
  <si>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</si>
  <si>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</si>
  <si>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</si>
  <si>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</si>
  <si>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</si>
  <si>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</si>
  <si>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</si>
  <si>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</si>
  <si>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</si>
  <si>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</si>
  <si>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</si>
  <si>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</si>
  <si>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</si>
  <si>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</si>
  <si>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</si>
  <si>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</si>
  <si>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</si>
  <si>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</si>
  <si>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</si>
  <si>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</si>
  <si>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</si>
  <si>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</si>
  <si>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</si>
  <si>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</si>
  <si>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</si>
  <si>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</si>
  <si>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</si>
  <si>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</si>
  <si>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</si>
  <si>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</si>
  <si>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</si>
  <si>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</si>
  <si>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</si>
  <si>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</si>
  <si>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</si>
  <si>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</si>
  <si>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</si>
  <si>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</si>
  <si>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</si>
  <si>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</si>
  <si>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</si>
  <si>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</si>
  <si>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</si>
  <si>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</si>
  <si>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</si>
  <si>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</si>
  <si>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</si>
  <si>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</si>
  <si>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</si>
  <si>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</si>
  <si>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</si>
  <si>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</si>
  <si>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</si>
  <si>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</si>
  <si>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</si>
  <si>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</si>
  <si>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</si>
  <si>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</si>
  <si>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</si>
  <si>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</si>
  <si>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</si>
  <si>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</si>
  <si>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</si>
  <si>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</si>
  <si>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</si>
  <si>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</si>
  <si>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</si>
  <si>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</si>
  <si>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</si>
  <si>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</si>
  <si>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</si>
  <si>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</si>
  <si>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</si>
  <si>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</si>
  <si>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</si>
  <si>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</si>
  <si>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</si>
  <si>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</si>
  <si>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</si>
  <si>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</si>
  <si>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</si>
  <si>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</si>
  <si>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</si>
  <si>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</si>
  <si>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</si>
  <si>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</si>
  <si>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</si>
  <si>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</si>
  <si>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</si>
  <si>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</si>
  <si>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</si>
  <si>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</si>
  <si>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</si>
  <si>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</si>
  <si>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</si>
  <si>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</si>
  <si>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</si>
  <si>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</si>
  <si>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</si>
  <si>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</si>
  <si>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</si>
  <si>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</si>
  <si>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</si>
  <si>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</si>
  <si>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</si>
  <si>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</si>
  <si>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</si>
  <si>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</si>
  <si>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</si>
  <si>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</si>
  <si>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</si>
  <si>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</si>
  <si>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</si>
  <si>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</si>
  <si>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</si>
  <si>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</si>
  <si>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</si>
  <si>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</si>
  <si>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</si>
  <si>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</si>
  <si>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</si>
  <si>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</si>
  <si>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</si>
  <si>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</si>
  <si>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</si>
  <si>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</si>
  <si>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</si>
  <si>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</si>
  <si>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</si>
  <si>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</si>
  <si>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</si>
  <si>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</si>
  <si>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</si>
  <si>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</si>
  <si>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</si>
  <si>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</si>
  <si>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</si>
  <si>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</si>
  <si>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</si>
  <si>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</si>
  <si>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</si>
  <si>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</si>
  <si>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</si>
  <si>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</si>
  <si>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</si>
  <si>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</si>
  <si>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</si>
  <si>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</si>
  <si>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</si>
  <si>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</si>
  <si>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</si>
  <si>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</si>
  <si>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</si>
  <si>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</si>
  <si>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</si>
  <si>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</si>
  <si>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</si>
  <si>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</si>
  <si>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</si>
  <si>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</si>
  <si>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</si>
  <si>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</si>
  <si>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</si>
  <si>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</si>
  <si>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</si>
  <si>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</si>
  <si>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</si>
  <si>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</si>
  <si>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</si>
  <si>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</si>
  <si>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</si>
  <si>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</si>
  <si>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</si>
  <si>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</si>
  <si>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</si>
  <si>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</si>
  <si>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</si>
  <si>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</si>
  <si>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</si>
  <si>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</si>
  <si>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</si>
  <si>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</si>
  <si>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</si>
  <si>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</si>
  <si>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</si>
  <si>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</si>
  <si>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</si>
  <si>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</si>
  <si>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</si>
  <si>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</si>
  <si>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</si>
  <si>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</si>
  <si>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</si>
  <si>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</si>
  <si>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</si>
  <si>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</si>
  <si>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</si>
  <si>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</si>
  <si>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</si>
  <si>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</si>
  <si>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</si>
  <si>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</si>
  <si>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</si>
  <si>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</si>
  <si>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</si>
  <si>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</si>
  <si>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</si>
  <si>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</si>
  <si>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</si>
  <si>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</si>
  <si>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</si>
  <si>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</si>
  <si>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</si>
  <si>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</si>
  <si>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</si>
  <si>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</si>
  <si>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</si>
  <si>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</si>
  <si>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</si>
  <si>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</si>
  <si>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</si>
  <si>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</si>
  <si>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</si>
  <si>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</si>
  <si>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</si>
  <si>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</si>
  <si>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</si>
  <si>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</si>
  <si>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</si>
  <si>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</si>
  <si>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</si>
  <si>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</si>
  <si>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</si>
  <si>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</si>
  <si>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</si>
  <si>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</si>
  <si>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</si>
  <si>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</si>
  <si>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</si>
  <si>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</si>
  <si>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</si>
  <si>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</si>
  <si>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</si>
  <si>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</si>
  <si>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</si>
  <si>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</si>
  <si>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</si>
  <si>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</si>
  <si>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</si>
  <si>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</si>
  <si>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</si>
  <si>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</si>
  <si>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</si>
  <si>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</si>
  <si>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</si>
  <si>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</si>
  <si>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</si>
  <si>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</si>
  <si>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</si>
  <si>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</si>
  <si>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</si>
  <si>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</si>
  <si>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</si>
  <si>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</si>
  <si>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</si>
  <si>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</si>
  <si>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</si>
  <si>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</si>
  <si>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</si>
  <si>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</si>
  <si>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</si>
  <si>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</si>
  <si>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</si>
  <si>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</si>
  <si>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</si>
  <si>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</si>
  <si>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</si>
  <si>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</si>
  <si>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</si>
  <si>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</si>
  <si>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</si>
  <si>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</si>
  <si>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</si>
  <si>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</si>
  <si>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</si>
  <si>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</si>
  <si>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</si>
  <si>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</si>
  <si>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</si>
  <si>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</si>
  <si>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</si>
  <si>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</si>
  <si>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</si>
  <si>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</si>
  <si>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</si>
  <si>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</si>
  <si>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</si>
  <si>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</si>
  <si>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</si>
  <si>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</si>
  <si>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</si>
  <si>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</si>
  <si>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</si>
  <si>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</si>
  <si>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</si>
  <si>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</si>
  <si>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</si>
  <si>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</si>
  <si>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</si>
  <si>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</si>
  <si>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</si>
  <si>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</si>
  <si>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</si>
  <si>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</si>
  <si>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</si>
  <si>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</si>
  <si>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</si>
  <si>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</si>
  <si>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</si>
  <si>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</si>
  <si>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</si>
  <si>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</si>
  <si>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</si>
  <si>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</si>
  <si>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</si>
  <si>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</si>
  <si>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</si>
  <si>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</si>
  <si>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</si>
  <si>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</si>
  <si>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</si>
  <si>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</si>
  <si>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</si>
  <si>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</si>
  <si>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</si>
  <si>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</si>
  <si>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</si>
  <si>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</si>
  <si>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</si>
  <si>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</si>
  <si>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</si>
  <si>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</si>
  <si>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</si>
  <si>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</si>
  <si>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</si>
  <si>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</si>
  <si>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</si>
  <si>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</si>
  <si>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</si>
  <si>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</si>
  <si>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</si>
  <si>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</si>
  <si>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</si>
  <si>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</si>
  <si>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</si>
  <si>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</si>
  <si>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</si>
  <si>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</si>
  <si>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</si>
  <si>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</si>
  <si>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</si>
  <si>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</si>
  <si>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</si>
  <si>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</si>
  <si>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</si>
  <si>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</si>
  <si>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</si>
  <si>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</si>
  <si>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</si>
  <si>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</si>
  <si>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</si>
  <si>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</si>
  <si>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</si>
  <si>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</si>
  <si>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</si>
  <si>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</si>
  <si>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</si>
  <si>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</si>
  <si>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</si>
  <si>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</si>
  <si>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</si>
  <si>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</si>
  <si>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</si>
  <si>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</si>
  <si>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</si>
  <si>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</si>
  <si>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</si>
  <si>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</si>
  <si>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</si>
  <si>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</si>
  <si>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</si>
  <si>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</si>
  <si>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</si>
  <si>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</si>
  <si>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</si>
  <si>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</si>
  <si>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</si>
  <si>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</si>
  <si>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</si>
  <si>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</si>
  <si>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</si>
  <si>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</si>
  <si>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</si>
  <si>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</si>
  <si>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</si>
  <si>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</si>
  <si>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</si>
  <si>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</si>
  <si>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</si>
  <si>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</si>
  <si>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</si>
  <si>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</si>
  <si>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</si>
  <si>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</si>
  <si>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</si>
  <si>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</si>
  <si>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</si>
  <si>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</si>
  <si>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</si>
  <si>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</si>
  <si>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</si>
  <si>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</si>
  <si>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</si>
  <si>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</si>
  <si>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</si>
  <si>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</si>
  <si>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</si>
  <si>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</si>
  <si>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</si>
  <si>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</si>
  <si>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</si>
  <si>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</si>
  <si>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</si>
  <si>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</si>
  <si>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</si>
  <si>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</si>
  <si>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</si>
  <si>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</si>
  <si>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</si>
  <si>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</si>
  <si>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</si>
  <si>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</si>
  <si>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</si>
  <si>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</si>
  <si>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</si>
  <si>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</si>
  <si>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</si>
  <si>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</si>
  <si>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</si>
  <si>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</si>
  <si>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</si>
  <si>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</si>
  <si>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</si>
  <si>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</si>
  <si>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</si>
  <si>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</si>
  <si>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</si>
  <si>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</si>
  <si>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</si>
  <si>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</si>
  <si>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</si>
  <si>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</si>
  <si>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</si>
  <si>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</si>
  <si>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</si>
  <si>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</si>
  <si>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</si>
  <si>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</si>
  <si>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</si>
  <si>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</si>
  <si>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</si>
  <si>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</si>
  <si>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</si>
  <si>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</si>
  <si>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</si>
  <si>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</si>
  <si>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</si>
  <si>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</si>
  <si>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</si>
  <si>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</si>
  <si>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</si>
  <si>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</si>
  <si>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</si>
  <si>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</si>
  <si>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</si>
  <si>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</si>
  <si>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</si>
  <si>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</si>
  <si>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</si>
  <si>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</si>
  <si>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</si>
  <si>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</si>
  <si>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</si>
  <si>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</si>
  <si>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</si>
  <si>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</si>
  <si>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</si>
  <si>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</si>
  <si>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</si>
  <si>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</si>
  <si>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</si>
  <si>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</si>
  <si>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</si>
  <si>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</si>
  <si>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</si>
  <si>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</si>
  <si>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</si>
  <si>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</si>
  <si>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</si>
  <si>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</si>
  <si>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</si>
  <si>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</si>
  <si>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</si>
  <si>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</si>
  <si>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</si>
  <si>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</si>
  <si>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</si>
  <si>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</si>
  <si>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</si>
  <si>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</si>
  <si>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</si>
  <si>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</si>
  <si>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</si>
  <si>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</si>
  <si>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</si>
  <si>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</si>
  <si>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</si>
  <si>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</si>
  <si>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</si>
  <si>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</si>
  <si>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</si>
  <si>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</si>
  <si>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</si>
  <si>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</si>
  <si>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</si>
  <si>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</si>
  <si>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</si>
  <si>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</si>
  <si>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</si>
  <si>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</si>
  <si>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</si>
  <si>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</si>
  <si>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</si>
  <si>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</si>
  <si>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</si>
  <si>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</si>
  <si>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</si>
  <si>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</si>
  <si>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</si>
  <si>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</si>
  <si>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</si>
  <si>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</si>
  <si>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</si>
  <si>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</si>
  <si>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</si>
  <si>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</si>
  <si>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</si>
  <si>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</si>
  <si>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</si>
  <si>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</si>
  <si>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</si>
  <si>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</si>
  <si>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</si>
  <si>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</si>
  <si>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</si>
  <si>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</si>
  <si>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</si>
  <si>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</si>
  <si>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</si>
  <si>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</si>
  <si>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</si>
  <si>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</si>
  <si>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</si>
  <si>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</si>
  <si>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</si>
  <si>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</si>
  <si>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</si>
  <si>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</si>
  <si>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</si>
  <si>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</si>
  <si>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</si>
  <si>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</si>
  <si>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</si>
  <si>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</si>
  <si>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</si>
  <si>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</si>
  <si>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</si>
  <si>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</si>
  <si>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</si>
  <si>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</si>
  <si>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</si>
  <si>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</si>
  <si>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</si>
  <si>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</si>
  <si>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</si>
  <si>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</si>
  <si>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</si>
  <si>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</si>
  <si>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</si>
  <si>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</si>
  <si>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</si>
  <si>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</si>
  <si>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</si>
  <si>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</si>
  <si>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</si>
  <si>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</si>
  <si>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</si>
  <si>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</si>
  <si>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</si>
  <si>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</si>
  <si>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</si>
  <si>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</si>
  <si>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</si>
  <si>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</si>
  <si>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</si>
  <si>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</si>
  <si>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</si>
  <si>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</si>
  <si>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</si>
  <si>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</si>
  <si>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</si>
  <si>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</si>
  <si>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</si>
  <si>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</si>
  <si>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</si>
  <si>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</si>
  <si>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</si>
  <si>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</si>
  <si>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</si>
  <si>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</si>
  <si>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</si>
  <si>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</si>
  <si>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</si>
  <si>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</si>
  <si>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</si>
  <si>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</si>
  <si>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</si>
  <si>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</si>
  <si>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</si>
  <si>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</si>
  <si>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</si>
  <si>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</si>
  <si>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</si>
  <si>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</si>
  <si>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</si>
  <si>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</si>
  <si>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</si>
  <si>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</si>
  <si>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</si>
  <si>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</si>
  <si>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</si>
  <si>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</si>
  <si>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</si>
  <si>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</si>
  <si>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</si>
  <si>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</si>
  <si>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</si>
  <si>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</si>
  <si>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</si>
  <si>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</si>
  <si>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</si>
  <si>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</si>
  <si>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</si>
  <si>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</si>
  <si>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</si>
  <si>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</si>
  <si>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</si>
  <si>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</si>
  <si>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</si>
  <si>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</si>
  <si>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</si>
  <si>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</si>
  <si>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</si>
  <si>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</si>
  <si>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</si>
  <si>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</si>
  <si>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</si>
  <si>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</si>
  <si>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</si>
  <si>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</si>
  <si>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</si>
  <si>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</si>
  <si>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</si>
  <si>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</si>
  <si>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</si>
  <si>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</si>
  <si>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</si>
  <si>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</si>
  <si>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</si>
  <si>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</si>
  <si>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</si>
  <si>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</si>
  <si>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</si>
  <si>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</si>
  <si>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</si>
  <si>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</si>
  <si>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</si>
  <si>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</si>
  <si>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</si>
  <si>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</si>
  <si>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</si>
  <si>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</si>
  <si>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</si>
  <si>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</si>
  <si>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</si>
  <si>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</si>
  <si>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</si>
  <si>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</si>
  <si>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</si>
  <si>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</si>
  <si>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</si>
  <si>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</si>
  <si>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</si>
  <si>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</si>
  <si>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</si>
  <si>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</si>
  <si>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</si>
  <si>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</si>
  <si>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</si>
  <si>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</si>
  <si>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</si>
  <si>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</si>
  <si>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</si>
  <si>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</si>
  <si>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</si>
  <si>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</si>
  <si>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</si>
  <si>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</si>
  <si>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</si>
  <si>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</si>
  <si>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</si>
  <si>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</si>
  <si>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</si>
  <si>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</si>
  <si>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</si>
  <si>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</si>
  <si>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</si>
  <si>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</si>
  <si>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</si>
  <si>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</si>
  <si>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</si>
  <si>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</si>
  <si>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</si>
  <si>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</si>
  <si>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</si>
  <si>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</si>
  <si>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</si>
  <si>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</si>
  <si>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</si>
  <si>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</si>
  <si>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</si>
  <si>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</si>
  <si>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</si>
  <si>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</si>
  <si>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</si>
  <si>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</si>
  <si>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</si>
  <si>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</si>
  <si>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</si>
  <si>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</si>
  <si>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</si>
  <si>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</si>
  <si>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</si>
  <si>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</si>
  <si>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</si>
  <si>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</si>
  <si>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</si>
  <si>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</si>
  <si>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</si>
  <si>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</si>
  <si>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</si>
  <si>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</si>
  <si>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</si>
  <si>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</si>
  <si>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</si>
  <si>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</si>
  <si>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</si>
  <si>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</si>
  <si>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</si>
  <si>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</si>
  <si>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</si>
  <si>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</si>
  <si>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</si>
  <si>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</si>
  <si>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</si>
  <si>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</si>
  <si>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</si>
  <si>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</si>
  <si>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</si>
  <si>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</si>
  <si>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</si>
  <si>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</si>
  <si>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</si>
  <si>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</si>
  <si>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</si>
  <si>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</si>
  <si>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</si>
  <si>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</si>
  <si>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</si>
  <si>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</si>
  <si>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</si>
  <si>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</si>
  <si>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</si>
  <si>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</si>
  <si>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</si>
  <si>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</si>
  <si>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</si>
  <si>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</si>
  <si>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</si>
  <si>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</si>
  <si>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</si>
  <si>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</si>
  <si>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</si>
  <si>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</si>
  <si>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</si>
  <si>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</si>
  <si>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</si>
  <si>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</si>
  <si>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</si>
  <si>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</si>
  <si>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</si>
  <si>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</si>
  <si>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</si>
  <si>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</si>
  <si>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</si>
  <si>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</si>
  <si>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</si>
  <si>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</si>
  <si>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</si>
  <si>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</si>
  <si>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</si>
  <si>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</si>
  <si>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</si>
  <si>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</si>
  <si>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</si>
  <si>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</si>
  <si>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</si>
  <si>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</si>
  <si>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</si>
  <si>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</si>
  <si>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</si>
  <si>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</si>
  <si>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</si>
  <si>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</si>
  <si>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</si>
  <si>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</si>
  <si>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</si>
  <si>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</si>
  <si>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ผลงาน 58</t>
  </si>
  <si>
    <t>ผลงาน 59</t>
  </si>
  <si>
    <t>ผลงาน 60</t>
  </si>
  <si>
    <t>ควบคุมค่าใช้จ่าย รอบ 12 เดือน ปี 58-59-60</t>
  </si>
  <si>
    <t>ตุลาคม -กันยายน</t>
  </si>
  <si>
    <t xml:space="preserve">ทุนสำรองสุทธิ (NWC) </t>
  </si>
  <si>
    <t xml:space="preserve">เงินบำรุงคงเหลือ </t>
  </si>
  <si>
    <t xml:space="preserve">หนี้สินและภาระผูกพัน  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</si>
</sst>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0.00_ ;[Red]\-0.00\ "/>
    <numFmt numFmtId="198" formatCode="#,##0.00_ ;[Red]\-#,##0.00\ "/>
    <numFmt numFmtId="199" formatCode="0.000000"/>
    <numFmt numFmtId="200" formatCode="0.00000"/>
    <numFmt numFmtId="201" formatCode="0.0000"/>
    <numFmt numFmtId="202" formatCode="0.000"/>
    <numFmt numFmtId="203" formatCode="0.00000000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#,##0.0"/>
    <numFmt numFmtId="213" formatCode="0.0000000"/>
    <numFmt numFmtId="214" formatCode="#,##0.00_ ;\-#,##0.00\ "/>
    <numFmt numFmtId="215" formatCode="#,##0.0_ ;\-#,##0.0\ "/>
    <numFmt numFmtId="216" formatCode="0.0"/>
    <numFmt numFmtId="217" formatCode="#,##0.000"/>
    <numFmt numFmtId="218" formatCode="_-* #,##0_-;\-* #,##0_-;_-* &quot;-&quot;??_-;_-@_-"/>
    <numFmt numFmtId="219" formatCode="0_ ;\-0\ "/>
    <numFmt numFmtId="220" formatCode="_-* #,##0.0_-;\-* #,##0.0_-;_-* &quot;-&quot;??_-;_-@_-"/>
    <numFmt numFmtId="221" formatCode="0.0_ ;\-0.0\ "/>
    <numFmt numFmtId="222" formatCode="0.00_ ;\-0.00\ "/>
    <numFmt numFmtId="223" formatCode="#,##0_ ;\-#,##0\ "/>
    <numFmt numFmtId="224" formatCode="#,##0;[Red]#,##0"/>
    <numFmt numFmtId="225" formatCode="#,##0.00;[Red]#,##0.00"/>
    <numFmt numFmtId="226" formatCode="#,##0.0_ ;[Red]\-#,##0.0\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dd\-mmm\-yy"/>
    <numFmt numFmtId="231" formatCode="0.0000000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33" borderId="10" xfId="50" applyFont="1" applyFill="1" applyBorder="1" applyAlignment="1">
      <alignment horizontal="center"/>
      <protection/>
    </xf>
    <xf numFmtId="0" fontId="3" fillId="0" borderId="11" xfId="41" applyFont="1" applyFill="1" applyBorder="1" applyAlignment="1">
      <alignment/>
      <protection/>
    </xf>
    <xf numFmtId="0" fontId="3" fillId="0" borderId="11" xfId="41" applyFont="1" applyFill="1" applyBorder="1" applyAlignment="1">
      <alignment horizontal="right"/>
      <protection/>
    </xf>
    <xf numFmtId="0" fontId="2" fillId="0" borderId="0" xfId="41" applyAlignment="1">
      <alignment/>
      <protection/>
    </xf>
    <xf numFmtId="0" fontId="3" fillId="0" borderId="11" xfId="50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/>
      <protection/>
    </xf>
    <xf numFmtId="0" fontId="2" fillId="0" borderId="0" xfId="50" applyAlignment="1">
      <alignment/>
      <protection/>
    </xf>
    <xf numFmtId="0" fontId="44" fillId="0" borderId="0" xfId="0" applyFont="1" applyFill="1" applyAlignment="1">
      <alignment/>
    </xf>
    <xf numFmtId="198" fontId="44" fillId="0" borderId="0" xfId="33" applyNumberFormat="1" applyFont="1" applyFill="1" applyAlignment="1">
      <alignment/>
    </xf>
    <xf numFmtId="198" fontId="44" fillId="0" borderId="0" xfId="0" applyNumberFormat="1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/>
    </xf>
    <xf numFmtId="43" fontId="44" fillId="0" borderId="12" xfId="33" applyFont="1" applyFill="1" applyBorder="1" applyAlignment="1">
      <alignment/>
    </xf>
    <xf numFmtId="0" fontId="45" fillId="35" borderId="12" xfId="0" applyFont="1" applyFill="1" applyBorder="1" applyAlignment="1">
      <alignment/>
    </xf>
    <xf numFmtId="198" fontId="45" fillId="35" borderId="12" xfId="33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44" fillId="35" borderId="12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35" borderId="12" xfId="0" applyFont="1" applyFill="1" applyBorder="1" applyAlignment="1">
      <alignment/>
    </xf>
    <xf numFmtId="43" fontId="44" fillId="35" borderId="12" xfId="33" applyFont="1" applyFill="1" applyBorder="1" applyAlignment="1">
      <alignment/>
    </xf>
    <xf numFmtId="0" fontId="46" fillId="35" borderId="12" xfId="0" applyFont="1" applyFill="1" applyBorder="1" applyAlignment="1">
      <alignment/>
    </xf>
    <xf numFmtId="43" fontId="44" fillId="0" borderId="0" xfId="0" applyNumberFormat="1" applyFont="1" applyFill="1" applyAlignment="1">
      <alignment/>
    </xf>
    <xf numFmtId="0" fontId="44" fillId="36" borderId="12" xfId="0" applyFont="1" applyFill="1" applyBorder="1" applyAlignment="1">
      <alignment/>
    </xf>
    <xf numFmtId="43" fontId="3" fillId="0" borderId="11" xfId="33" applyFont="1" applyFill="1" applyBorder="1" applyAlignment="1">
      <alignment horizontal="right" wrapText="1"/>
    </xf>
    <xf numFmtId="17" fontId="44" fillId="0" borderId="0" xfId="0" applyNumberFormat="1" applyFont="1" applyFill="1" applyAlignment="1">
      <alignment/>
    </xf>
    <xf numFmtId="0" fontId="3" fillId="0" borderId="11" xfId="39" applyFont="1" applyFill="1" applyBorder="1" applyAlignment="1">
      <alignment horizontal="right" wrapText="1"/>
      <protection/>
    </xf>
    <xf numFmtId="4" fontId="3" fillId="0" borderId="11" xfId="39" applyNumberFormat="1" applyFont="1" applyFill="1" applyBorder="1" applyAlignment="1">
      <alignment horizontal="right" wrapText="1"/>
      <protection/>
    </xf>
    <xf numFmtId="0" fontId="3" fillId="0" borderId="11" xfId="40" applyFont="1" applyFill="1" applyBorder="1" applyAlignment="1">
      <alignment horizontal="right" wrapText="1"/>
      <protection/>
    </xf>
    <xf numFmtId="4" fontId="3" fillId="0" borderId="11" xfId="40" applyNumberFormat="1" applyFont="1" applyFill="1" applyBorder="1" applyAlignment="1">
      <alignment horizontal="right" wrapText="1"/>
      <protection/>
    </xf>
    <xf numFmtId="43" fontId="44" fillId="34" borderId="0" xfId="0" applyNumberFormat="1" applyFont="1" applyFill="1" applyAlignment="1">
      <alignment/>
    </xf>
    <xf numFmtId="43" fontId="44" fillId="37" borderId="0" xfId="0" applyNumberFormat="1" applyFont="1" applyFill="1" applyAlignment="1">
      <alignment/>
    </xf>
    <xf numFmtId="43" fontId="3" fillId="0" borderId="11" xfId="33" applyFont="1" applyFill="1" applyBorder="1" applyAlignment="1">
      <alignment horizontal="right" wrapText="1"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43" fontId="3" fillId="0" borderId="11" xfId="33" applyFont="1" applyFill="1" applyBorder="1" applyAlignment="1">
      <alignment horizontal="right" wrapText="1"/>
    </xf>
    <xf numFmtId="43" fontId="44" fillId="0" borderId="12" xfId="33" applyFont="1" applyFill="1" applyBorder="1" applyAlignment="1">
      <alignment/>
    </xf>
    <xf numFmtId="43" fontId="44" fillId="0" borderId="0" xfId="33" applyFont="1" applyFill="1" applyAlignment="1">
      <alignment/>
    </xf>
    <xf numFmtId="43" fontId="44" fillId="0" borderId="0" xfId="33" applyFont="1" applyFill="1" applyBorder="1" applyAlignment="1">
      <alignment/>
    </xf>
    <xf numFmtId="43" fontId="45" fillId="35" borderId="12" xfId="33" applyFont="1" applyFill="1" applyBorder="1" applyAlignment="1">
      <alignment/>
    </xf>
    <xf numFmtId="43" fontId="44" fillId="35" borderId="0" xfId="33" applyFont="1" applyFill="1" applyAlignment="1">
      <alignment/>
    </xf>
    <xf numFmtId="43" fontId="44" fillId="0" borderId="13" xfId="33" applyFont="1" applyFill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a_1" xfId="39"/>
    <cellStyle name="Normal_data_2" xfId="40"/>
    <cellStyle name="Normal_Sheet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ID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2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8515625" style="0" bestFit="1" customWidth="1"/>
    <col min="2" max="2" width="3.57421875" style="0" bestFit="1" customWidth="1"/>
    <col min="3" max="3" width="14.140625" style="0" bestFit="1" customWidth="1"/>
    <col min="4" max="4" width="32.8515625" style="0" bestFit="1" customWidth="1"/>
    <col min="5" max="5" width="13.57421875" style="0" bestFit="1" customWidth="1"/>
    <col min="6" max="6" width="4.8515625" style="0" bestFit="1" customWidth="1"/>
    <col min="7" max="7" width="10.57421875" style="0" bestFit="1" customWidth="1"/>
    <col min="8" max="8" width="7.140625" style="0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aca="true" t="shared" si="0" ref="J3:J66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aca="true" t="shared" si="1" ref="J67:J130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aca="true" t="shared" si="2" ref="J131:J194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aca="true" t="shared" si="3" ref="J195:J258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aca="true" t="shared" si="4" ref="J259:J322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aca="true" t="shared" si="5" ref="J323:J386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aca="true" t="shared" si="6" ref="J387:J450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aca="true" t="shared" si="7" ref="J451:J514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aca="true" t="shared" si="8" ref="J515:J57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aca="true" t="shared" si="9" ref="J579:J642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aca="true" t="shared" si="10" ref="J643:J706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aca="true" t="shared" si="11" ref="J707:J770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aca="true" t="shared" si="12" ref="J771:J834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aca="true" t="shared" si="13" ref="J835:J898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aca="true" t="shared" si="14" ref="J899:J919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D45"/>
  <sheetViews>
    <sheetView tabSelected="1" zoomScale="80" zoomScaleNormal="80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39" sqref="U39"/>
    </sheetView>
  </sheetViews>
  <sheetFormatPr defaultColWidth="9.140625" defaultRowHeight="15"/>
  <cols>
    <col min="1" max="1" width="4.28125" style="9" bestFit="1" customWidth="1"/>
    <col min="2" max="2" width="29.57421875" style="9" customWidth="1"/>
    <col min="3" max="5" width="29.57421875" style="9" hidden="1" customWidth="1"/>
    <col min="6" max="7" width="17.7109375" style="9" bestFit="1" customWidth="1"/>
    <col min="8" max="8" width="17.7109375" style="10" bestFit="1" customWidth="1"/>
    <col min="9" max="9" width="17.7109375" style="9" customWidth="1"/>
    <col min="10" max="11" width="16.28125" style="9" bestFit="1" customWidth="1"/>
    <col min="12" max="12" width="16.28125" style="9" customWidth="1"/>
    <col min="13" max="13" width="18.7109375" style="9" customWidth="1"/>
    <col min="14" max="14" width="16.7109375" style="9" customWidth="1"/>
    <col min="15" max="15" width="19.421875" style="9" customWidth="1"/>
    <col min="16" max="16" width="16.28125" style="9" customWidth="1"/>
    <col min="17" max="17" width="16.421875" style="9" customWidth="1"/>
    <col min="18" max="18" width="15.140625" style="9" bestFit="1" customWidth="1"/>
    <col min="19" max="19" width="16.57421875" style="9" customWidth="1"/>
    <col min="20" max="20" width="17.140625" style="9" customWidth="1"/>
    <col min="21" max="21" width="15.140625" style="9" bestFit="1" customWidth="1"/>
    <col min="22" max="22" width="17.140625" style="9" customWidth="1"/>
    <col min="23" max="23" width="17.421875" style="9" customWidth="1"/>
    <col min="24" max="24" width="18.7109375" style="9" customWidth="1"/>
    <col min="25" max="25" width="17.421875" style="9" customWidth="1"/>
    <col min="26" max="26" width="19.140625" style="9" customWidth="1"/>
    <col min="27" max="27" width="21.421875" style="9" customWidth="1"/>
    <col min="28" max="28" width="18.421875" style="9" customWidth="1"/>
    <col min="29" max="29" width="20.421875" style="9" customWidth="1"/>
    <col min="30" max="30" width="19.57421875" style="9" customWidth="1"/>
    <col min="31" max="31" width="17.57421875" style="9" customWidth="1"/>
    <col min="32" max="32" width="18.8515625" style="9" customWidth="1"/>
    <col min="33" max="33" width="18.421875" style="9" customWidth="1"/>
    <col min="34" max="34" width="22.421875" style="9" customWidth="1"/>
    <col min="35" max="35" width="18.8515625" style="9" customWidth="1"/>
    <col min="36" max="36" width="19.57421875" style="9" customWidth="1"/>
    <col min="37" max="37" width="20.140625" style="9" customWidth="1"/>
    <col min="38" max="38" width="18.00390625" style="9" customWidth="1"/>
    <col min="39" max="39" width="20.28125" style="9" customWidth="1"/>
    <col min="40" max="40" width="19.28125" style="9" customWidth="1"/>
    <col min="41" max="41" width="16.7109375" style="9" customWidth="1"/>
    <col min="42" max="42" width="19.00390625" style="9" customWidth="1"/>
    <col min="43" max="43" width="17.140625" style="9" bestFit="1" customWidth="1"/>
    <col min="44" max="44" width="19.28125" style="9" customWidth="1"/>
    <col min="45" max="45" width="19.140625" style="9" customWidth="1"/>
    <col min="46" max="47" width="19.57421875" style="9" customWidth="1"/>
    <col min="48" max="48" width="20.57421875" style="9" customWidth="1"/>
    <col min="49" max="49" width="20.421875" style="9" customWidth="1"/>
    <col min="50" max="50" width="19.7109375" style="9" customWidth="1"/>
    <col min="51" max="51" width="19.140625" style="9" customWidth="1"/>
    <col min="52" max="53" width="17.7109375" style="9" customWidth="1"/>
    <col min="54" max="55" width="20.28125" style="9" bestFit="1" customWidth="1"/>
    <col min="56" max="56" width="17.7109375" style="9" bestFit="1" customWidth="1"/>
    <col min="57" max="16384" width="9.140625" style="9" customWidth="1"/>
  </cols>
  <sheetData>
    <row r="1" spans="2:6" ht="12.75">
      <c r="B1" s="9" t="s">
        <v>2841</v>
      </c>
      <c r="F1" s="9" t="s">
        <v>16</v>
      </c>
    </row>
    <row r="2" spans="2:51" ht="12.75">
      <c r="B2" s="9" t="s">
        <v>2854</v>
      </c>
      <c r="F2" s="9" t="s">
        <v>238</v>
      </c>
      <c r="I2" s="9" t="s">
        <v>299</v>
      </c>
      <c r="L2" s="9" t="s">
        <v>461</v>
      </c>
      <c r="O2" s="9" t="s">
        <v>463</v>
      </c>
      <c r="R2" s="9" t="s">
        <v>465</v>
      </c>
      <c r="U2" s="9" t="s">
        <v>467</v>
      </c>
      <c r="X2" s="9" t="s">
        <v>469</v>
      </c>
      <c r="AA2" s="9" t="s">
        <v>471</v>
      </c>
      <c r="AD2" s="9" t="s">
        <v>473</v>
      </c>
      <c r="AG2" s="9" t="s">
        <v>475</v>
      </c>
      <c r="AJ2" s="9">
        <v>10776</v>
      </c>
      <c r="AM2" s="9" t="s">
        <v>479</v>
      </c>
      <c r="AP2" s="9" t="s">
        <v>481</v>
      </c>
      <c r="AS2" s="9" t="s">
        <v>483</v>
      </c>
      <c r="AV2" s="9" t="s">
        <v>485</v>
      </c>
      <c r="AY2" s="9" t="s">
        <v>487</v>
      </c>
    </row>
    <row r="3" spans="2:54" ht="12.75">
      <c r="B3" s="28" t="s">
        <v>2855</v>
      </c>
      <c r="C3" s="28"/>
      <c r="D3" s="28"/>
      <c r="E3" s="28"/>
      <c r="F3" s="9" t="s">
        <v>239</v>
      </c>
      <c r="G3" s="21" t="s">
        <v>2849</v>
      </c>
      <c r="I3" s="9" t="s">
        <v>300</v>
      </c>
      <c r="J3" s="21" t="s">
        <v>2850</v>
      </c>
      <c r="L3" s="9" t="s">
        <v>462</v>
      </c>
      <c r="O3" s="9" t="s">
        <v>464</v>
      </c>
      <c r="R3" s="9" t="s">
        <v>1613</v>
      </c>
      <c r="U3" s="9" t="s">
        <v>468</v>
      </c>
      <c r="X3" s="9" t="s">
        <v>470</v>
      </c>
      <c r="Y3" s="9" t="s">
        <v>2849</v>
      </c>
      <c r="AA3" s="9" t="s">
        <v>472</v>
      </c>
      <c r="AD3" s="9" t="s">
        <v>474</v>
      </c>
      <c r="AG3" s="9" t="s">
        <v>476</v>
      </c>
      <c r="AJ3" s="9" t="s">
        <v>2842</v>
      </c>
      <c r="AM3" s="9" t="s">
        <v>480</v>
      </c>
      <c r="AP3" s="9" t="s">
        <v>482</v>
      </c>
      <c r="AS3" s="9" t="s">
        <v>484</v>
      </c>
      <c r="AV3" s="9" t="s">
        <v>486</v>
      </c>
      <c r="AY3" s="9" t="s">
        <v>488</v>
      </c>
      <c r="BB3" s="9" t="s">
        <v>2789</v>
      </c>
    </row>
    <row r="4" spans="1:56" ht="38.25">
      <c r="A4" s="12" t="s">
        <v>2843</v>
      </c>
      <c r="B4" s="13" t="s">
        <v>2844</v>
      </c>
      <c r="C4" s="13">
        <v>58</v>
      </c>
      <c r="D4" s="13">
        <v>59</v>
      </c>
      <c r="E4" s="13">
        <v>60</v>
      </c>
      <c r="F4" s="13" t="s">
        <v>2851</v>
      </c>
      <c r="G4" s="13" t="s">
        <v>2852</v>
      </c>
      <c r="H4" s="13" t="s">
        <v>2853</v>
      </c>
      <c r="I4" s="13" t="s">
        <v>2851</v>
      </c>
      <c r="J4" s="13" t="s">
        <v>2852</v>
      </c>
      <c r="K4" s="13" t="s">
        <v>2853</v>
      </c>
      <c r="L4" s="13" t="s">
        <v>2851</v>
      </c>
      <c r="M4" s="13" t="s">
        <v>2852</v>
      </c>
      <c r="N4" s="13" t="s">
        <v>2853</v>
      </c>
      <c r="O4" s="13" t="s">
        <v>2851</v>
      </c>
      <c r="P4" s="13" t="s">
        <v>2852</v>
      </c>
      <c r="Q4" s="13" t="s">
        <v>2853</v>
      </c>
      <c r="R4" s="13" t="s">
        <v>2851</v>
      </c>
      <c r="S4" s="13" t="s">
        <v>2852</v>
      </c>
      <c r="T4" s="13" t="s">
        <v>2853</v>
      </c>
      <c r="U4" s="13" t="s">
        <v>2851</v>
      </c>
      <c r="V4" s="13" t="s">
        <v>2852</v>
      </c>
      <c r="W4" s="13" t="s">
        <v>2853</v>
      </c>
      <c r="X4" s="13" t="s">
        <v>2851</v>
      </c>
      <c r="Y4" s="13" t="s">
        <v>2852</v>
      </c>
      <c r="Z4" s="13" t="s">
        <v>2853</v>
      </c>
      <c r="AA4" s="13" t="s">
        <v>2851</v>
      </c>
      <c r="AB4" s="13" t="s">
        <v>2852</v>
      </c>
      <c r="AC4" s="13" t="s">
        <v>2853</v>
      </c>
      <c r="AD4" s="13" t="s">
        <v>2851</v>
      </c>
      <c r="AE4" s="13" t="s">
        <v>2852</v>
      </c>
      <c r="AF4" s="13" t="s">
        <v>2853</v>
      </c>
      <c r="AG4" s="13" t="s">
        <v>2851</v>
      </c>
      <c r="AH4" s="13" t="s">
        <v>2852</v>
      </c>
      <c r="AI4" s="13" t="s">
        <v>2853</v>
      </c>
      <c r="AJ4" s="13" t="s">
        <v>2851</v>
      </c>
      <c r="AK4" s="13" t="s">
        <v>2852</v>
      </c>
      <c r="AL4" s="13" t="s">
        <v>2853</v>
      </c>
      <c r="AM4" s="13" t="s">
        <v>2851</v>
      </c>
      <c r="AN4" s="13" t="s">
        <v>2852</v>
      </c>
      <c r="AO4" s="13" t="s">
        <v>2853</v>
      </c>
      <c r="AP4" s="13" t="s">
        <v>2851</v>
      </c>
      <c r="AQ4" s="13" t="s">
        <v>2852</v>
      </c>
      <c r="AR4" s="13" t="s">
        <v>2853</v>
      </c>
      <c r="AS4" s="13" t="s">
        <v>2851</v>
      </c>
      <c r="AT4" s="13" t="s">
        <v>2852</v>
      </c>
      <c r="AU4" s="13" t="s">
        <v>2853</v>
      </c>
      <c r="AV4" s="13" t="s">
        <v>2851</v>
      </c>
      <c r="AW4" s="13" t="s">
        <v>2852</v>
      </c>
      <c r="AX4" s="13" t="s">
        <v>2853</v>
      </c>
      <c r="AY4" s="13" t="s">
        <v>2851</v>
      </c>
      <c r="AZ4" s="13" t="s">
        <v>2852</v>
      </c>
      <c r="BA4" s="13" t="s">
        <v>2853</v>
      </c>
      <c r="BB4" s="13" t="s">
        <v>2851</v>
      </c>
      <c r="BC4" s="13" t="s">
        <v>2852</v>
      </c>
      <c r="BD4" s="13" t="s">
        <v>2853</v>
      </c>
    </row>
    <row r="5" spans="1:56" s="40" customFormat="1" ht="13.5" customHeight="1">
      <c r="A5" s="15" t="s">
        <v>2790</v>
      </c>
      <c r="B5" s="15" t="s">
        <v>2791</v>
      </c>
      <c r="C5" s="39" t="s">
        <v>2791</v>
      </c>
      <c r="D5" s="14" t="s">
        <v>2791</v>
      </c>
      <c r="E5" s="14" t="s">
        <v>2791</v>
      </c>
      <c r="F5" s="35">
        <v>355073071.46</v>
      </c>
      <c r="G5" s="35">
        <v>368853760.15000004</v>
      </c>
      <c r="H5" s="35">
        <v>356885432.8900002</v>
      </c>
      <c r="I5" s="27">
        <v>142675796.31</v>
      </c>
      <c r="J5" s="27">
        <v>92934018.62999998</v>
      </c>
      <c r="K5" s="27">
        <v>106318756.96000001</v>
      </c>
      <c r="L5" s="27">
        <v>25778353.16</v>
      </c>
      <c r="M5" s="27">
        <v>29623098.059999995</v>
      </c>
      <c r="N5" s="27">
        <v>27781339.34</v>
      </c>
      <c r="O5" s="27">
        <v>25175041.05</v>
      </c>
      <c r="P5" s="27">
        <v>25715154.119999997</v>
      </c>
      <c r="Q5" s="27">
        <v>29423240.507000007</v>
      </c>
      <c r="R5" s="38">
        <v>21243817.39</v>
      </c>
      <c r="S5" s="38">
        <v>26024976.11</v>
      </c>
      <c r="T5" s="38">
        <v>25169514.880000006</v>
      </c>
      <c r="U5" s="27">
        <v>15098381.200000001</v>
      </c>
      <c r="V5" s="27">
        <v>27134936.33000001</v>
      </c>
      <c r="W5" s="27">
        <v>21095252.06</v>
      </c>
      <c r="X5" s="27">
        <v>58139311.46</v>
      </c>
      <c r="Y5" s="27">
        <v>65386702.849999994</v>
      </c>
      <c r="Z5" s="27">
        <v>59560677.97000001</v>
      </c>
      <c r="AA5" s="27">
        <v>15895344.909999993</v>
      </c>
      <c r="AB5" s="27">
        <v>35716681.91</v>
      </c>
      <c r="AC5" s="27">
        <v>35778377.67000001</v>
      </c>
      <c r="AD5" s="38">
        <v>26487601.25</v>
      </c>
      <c r="AE5" s="38">
        <v>32922906.709999997</v>
      </c>
      <c r="AF5" s="38">
        <v>35101079.660000004</v>
      </c>
      <c r="AG5" s="27">
        <v>25978125.130000003</v>
      </c>
      <c r="AH5" s="27">
        <v>28893066.74</v>
      </c>
      <c r="AI5" s="27">
        <v>29558716.63</v>
      </c>
      <c r="AJ5" s="27">
        <v>28814387.41</v>
      </c>
      <c r="AK5" s="27">
        <v>33506669.09</v>
      </c>
      <c r="AL5" s="27">
        <v>30208172.989999987</v>
      </c>
      <c r="AM5" s="27">
        <v>52457418.87999999</v>
      </c>
      <c r="AN5" s="27">
        <v>57577024.01</v>
      </c>
      <c r="AO5" s="27">
        <v>57129251.650000006</v>
      </c>
      <c r="AP5" s="27">
        <v>7400000</v>
      </c>
      <c r="AQ5" s="27">
        <v>15094588.28</v>
      </c>
      <c r="AR5" s="27">
        <v>17704503.839999996</v>
      </c>
      <c r="AS5" s="38">
        <v>25673101.4</v>
      </c>
      <c r="AT5" s="38">
        <v>34828750.05</v>
      </c>
      <c r="AU5" s="38">
        <v>41227011.69</v>
      </c>
      <c r="AV5" s="27">
        <v>13249496.620000001</v>
      </c>
      <c r="AW5" s="27">
        <v>22820234.880000006</v>
      </c>
      <c r="AX5" s="27">
        <v>14071442.319999998</v>
      </c>
      <c r="AY5" s="27">
        <v>9062230.709999999</v>
      </c>
      <c r="AZ5" s="27">
        <v>16052624.260000005</v>
      </c>
      <c r="BA5" s="27">
        <v>15767117.509999998</v>
      </c>
      <c r="BB5" s="15">
        <f>F5+I5+L5+O5+R5+U5+X5+AA5+AD5+AG5+AJ5+AM5+AP5+AS5+AV5+AY5</f>
        <v>848201478.34</v>
      </c>
      <c r="BC5" s="15">
        <f>G5+J5+M5+P5+S5+V5+Y5+AB5+AE5+AH5+AK5+AN5+AQ5+AT5+AW5+AZ5</f>
        <v>913085192.1800001</v>
      </c>
      <c r="BD5" s="15">
        <f>H5+K5+N5+Q5+T5+W5+Z5+AC5+AF5+AI5+AL5+AO5+AR5+AU5+AX5+BA5</f>
        <v>902779888.5670003</v>
      </c>
    </row>
    <row r="6" spans="1:56" s="40" customFormat="1" ht="13.5" customHeight="1">
      <c r="A6" s="15" t="s">
        <v>2792</v>
      </c>
      <c r="B6" s="15" t="s">
        <v>2793</v>
      </c>
      <c r="C6" s="39" t="s">
        <v>2793</v>
      </c>
      <c r="D6" s="14" t="s">
        <v>2793</v>
      </c>
      <c r="E6" s="14" t="s">
        <v>2793</v>
      </c>
      <c r="F6" s="35">
        <v>1055750</v>
      </c>
      <c r="G6" s="35">
        <v>902737.92</v>
      </c>
      <c r="H6" s="35">
        <v>2291507</v>
      </c>
      <c r="I6" s="27">
        <v>128550</v>
      </c>
      <c r="J6" s="27">
        <v>111300</v>
      </c>
      <c r="K6" s="27">
        <v>214700</v>
      </c>
      <c r="L6" s="27">
        <v>354350</v>
      </c>
      <c r="M6" s="27">
        <v>341950</v>
      </c>
      <c r="N6" s="27">
        <v>379250</v>
      </c>
      <c r="O6" s="27">
        <v>130250</v>
      </c>
      <c r="P6" s="27">
        <v>135950</v>
      </c>
      <c r="Q6" s="27">
        <v>93900</v>
      </c>
      <c r="R6" s="38">
        <v>81300</v>
      </c>
      <c r="S6" s="38">
        <v>64444.5</v>
      </c>
      <c r="T6" s="38">
        <v>1030.4</v>
      </c>
      <c r="U6" s="27">
        <v>65450</v>
      </c>
      <c r="V6" s="27">
        <v>70350</v>
      </c>
      <c r="W6" s="27">
        <v>136100</v>
      </c>
      <c r="X6" s="27">
        <v>70190</v>
      </c>
      <c r="Y6" s="27">
        <v>101050</v>
      </c>
      <c r="Z6" s="27">
        <v>196750</v>
      </c>
      <c r="AA6" s="27">
        <v>132400</v>
      </c>
      <c r="AB6" s="27">
        <v>1000</v>
      </c>
      <c r="AC6" s="27">
        <v>188550</v>
      </c>
      <c r="AD6" s="38">
        <v>203700</v>
      </c>
      <c r="AE6" s="38">
        <v>158900</v>
      </c>
      <c r="AF6" s="38">
        <v>223500</v>
      </c>
      <c r="AG6" s="27">
        <v>144600</v>
      </c>
      <c r="AH6" s="27">
        <v>184350</v>
      </c>
      <c r="AI6" s="27">
        <v>87550</v>
      </c>
      <c r="AJ6" s="27">
        <v>148900</v>
      </c>
      <c r="AK6" s="27">
        <v>90450</v>
      </c>
      <c r="AL6" s="27">
        <v>157550</v>
      </c>
      <c r="AM6" s="27">
        <v>358950</v>
      </c>
      <c r="AN6" s="27">
        <v>491800</v>
      </c>
      <c r="AO6" s="27">
        <v>502550</v>
      </c>
      <c r="AP6" s="27">
        <v>38000</v>
      </c>
      <c r="AQ6" s="27">
        <v>24900</v>
      </c>
      <c r="AR6" s="27">
        <v>24500</v>
      </c>
      <c r="AS6" s="38">
        <v>283250</v>
      </c>
      <c r="AT6" s="38">
        <v>186400</v>
      </c>
      <c r="AU6" s="38">
        <v>319250</v>
      </c>
      <c r="AV6" s="27">
        <v>87650</v>
      </c>
      <c r="AW6" s="27">
        <v>90800</v>
      </c>
      <c r="AX6" s="27">
        <v>117250</v>
      </c>
      <c r="AY6" s="27">
        <v>44350</v>
      </c>
      <c r="AZ6" s="27">
        <v>29850</v>
      </c>
      <c r="BA6" s="27">
        <v>38500</v>
      </c>
      <c r="BB6" s="15">
        <f>F6+I6+L6+O6+R6+U6+X6+AA6+AD6+AG6+AJ6+AM6+AP6+AS6+AV6+AY6</f>
        <v>3327640</v>
      </c>
      <c r="BC6" s="15">
        <f>G6+J6+M6+P6+S6+V6+Y6+AB6+AE6+AH6+AK6+AN6+AQ6+AT6+AW6+AZ6</f>
        <v>2986232.42</v>
      </c>
      <c r="BD6" s="15">
        <f>H6+K6+N6+Q6+T6+W6+Z6+AC6+AF6+AI6+AL6+AO6+AR6+AU6+AX6+BA6</f>
        <v>4972437.4</v>
      </c>
    </row>
    <row r="7" spans="1:56" s="40" customFormat="1" ht="13.5" customHeight="1">
      <c r="A7" s="15" t="s">
        <v>2794</v>
      </c>
      <c r="B7" s="15" t="s">
        <v>2795</v>
      </c>
      <c r="C7" s="39" t="s">
        <v>2795</v>
      </c>
      <c r="D7" s="14" t="s">
        <v>2795</v>
      </c>
      <c r="E7" s="14" t="s">
        <v>2795</v>
      </c>
      <c r="F7" s="35">
        <v>23263304.509999998</v>
      </c>
      <c r="G7" s="35">
        <v>28735368.47</v>
      </c>
      <c r="H7" s="35">
        <v>7956293.75</v>
      </c>
      <c r="I7" s="27">
        <v>8937454.44</v>
      </c>
      <c r="J7" s="27">
        <v>7376275.43</v>
      </c>
      <c r="K7" s="27">
        <v>1916616</v>
      </c>
      <c r="L7" s="27">
        <v>1377816.25</v>
      </c>
      <c r="M7" s="27">
        <v>1133319.5</v>
      </c>
      <c r="N7" s="27">
        <v>151688</v>
      </c>
      <c r="O7" s="27">
        <v>609174.5800000001</v>
      </c>
      <c r="P7" s="27">
        <v>673348.75</v>
      </c>
      <c r="Q7" s="27">
        <v>249092</v>
      </c>
      <c r="R7" s="38">
        <v>635629.6</v>
      </c>
      <c r="S7" s="38">
        <v>1014789.8300000001</v>
      </c>
      <c r="T7" s="38">
        <v>90394</v>
      </c>
      <c r="U7" s="27">
        <v>494517.57</v>
      </c>
      <c r="V7" s="27">
        <v>482010.11</v>
      </c>
      <c r="W7" s="27">
        <v>19309</v>
      </c>
      <c r="X7" s="27">
        <v>606203</v>
      </c>
      <c r="Y7" s="27">
        <v>564170</v>
      </c>
      <c r="Z7" s="27">
        <v>141723</v>
      </c>
      <c r="AA7" s="27">
        <v>628286.11</v>
      </c>
      <c r="AB7" s="27">
        <v>684403.87</v>
      </c>
      <c r="AC7" s="27">
        <v>198151.25</v>
      </c>
      <c r="AD7" s="38">
        <v>947302.83</v>
      </c>
      <c r="AE7" s="38">
        <v>869871.14</v>
      </c>
      <c r="AF7" s="38">
        <v>137832</v>
      </c>
      <c r="AG7" s="27">
        <v>983569.37</v>
      </c>
      <c r="AH7" s="27">
        <v>967140.94</v>
      </c>
      <c r="AI7" s="27">
        <v>286687</v>
      </c>
      <c r="AJ7" s="27">
        <v>471759.17</v>
      </c>
      <c r="AK7" s="27">
        <v>604401.46</v>
      </c>
      <c r="AL7" s="27">
        <v>0</v>
      </c>
      <c r="AM7" s="27">
        <v>454675.61</v>
      </c>
      <c r="AN7" s="27">
        <v>455341.32</v>
      </c>
      <c r="AO7" s="27">
        <v>104654</v>
      </c>
      <c r="AP7" s="27">
        <v>124370.42</v>
      </c>
      <c r="AQ7" s="27">
        <v>208249.6</v>
      </c>
      <c r="AR7" s="27">
        <v>9203</v>
      </c>
      <c r="AS7" s="38">
        <v>784129.1000000001</v>
      </c>
      <c r="AT7" s="38">
        <v>1295954.8599999999</v>
      </c>
      <c r="AU7" s="38">
        <v>70696</v>
      </c>
      <c r="AV7" s="27">
        <v>373075.76</v>
      </c>
      <c r="AW7" s="27">
        <v>475891.58999999997</v>
      </c>
      <c r="AX7" s="27">
        <v>49798</v>
      </c>
      <c r="AY7" s="27">
        <v>424139.08</v>
      </c>
      <c r="AZ7" s="27">
        <v>452988.17</v>
      </c>
      <c r="BA7" s="27">
        <v>0</v>
      </c>
      <c r="BB7" s="15">
        <f>F7+I7+L7+O7+R7+U7+X7+AA7+AD7+AG7+AJ7+AM7+AP7+AS7+AV7+AY7</f>
        <v>41115407.39999999</v>
      </c>
      <c r="BC7" s="15">
        <f>G7+J7+M7+P7+S7+V7+Y7+AB7+AE7+AH7+AK7+AN7+AQ7+AT7+AW7+AZ7</f>
        <v>45993525.04</v>
      </c>
      <c r="BD7" s="15">
        <f>H7+K7+N7+Q7+T7+W7+Z7+AC7+AF7+AI7+AL7+AO7+AR7+AU7+AX7+BA7</f>
        <v>11382137</v>
      </c>
    </row>
    <row r="8" spans="1:56" s="40" customFormat="1" ht="13.5" customHeight="1">
      <c r="A8" s="15" t="s">
        <v>2796</v>
      </c>
      <c r="B8" s="15" t="s">
        <v>2797</v>
      </c>
      <c r="E8" s="14" t="s">
        <v>2797</v>
      </c>
      <c r="F8" s="35"/>
      <c r="G8" s="35"/>
      <c r="H8" s="35">
        <v>25226298.330000002</v>
      </c>
      <c r="I8" s="27"/>
      <c r="J8" s="27"/>
      <c r="K8" s="27">
        <v>5166442.12</v>
      </c>
      <c r="L8" s="27"/>
      <c r="M8" s="27"/>
      <c r="N8" s="27">
        <v>1038862.6399999999</v>
      </c>
      <c r="O8" s="27"/>
      <c r="P8" s="27"/>
      <c r="Q8" s="27">
        <v>559151.6799999999</v>
      </c>
      <c r="R8" s="38"/>
      <c r="S8" s="38"/>
      <c r="T8" s="38">
        <v>1220158.75</v>
      </c>
      <c r="U8" s="27"/>
      <c r="V8" s="27"/>
      <c r="W8" s="27">
        <v>466291.45999999996</v>
      </c>
      <c r="X8" s="27"/>
      <c r="Y8" s="27"/>
      <c r="Z8" s="27">
        <v>420950</v>
      </c>
      <c r="AA8" s="27"/>
      <c r="AB8" s="27"/>
      <c r="AC8" s="27">
        <v>837511.5099999999</v>
      </c>
      <c r="AD8" s="38"/>
      <c r="AE8" s="38"/>
      <c r="AF8" s="38">
        <v>968670.27</v>
      </c>
      <c r="AG8" s="27"/>
      <c r="AH8" s="27"/>
      <c r="AI8" s="27">
        <v>957871.5100000001</v>
      </c>
      <c r="AJ8" s="27"/>
      <c r="AK8" s="27"/>
      <c r="AL8" s="27">
        <v>315934.89</v>
      </c>
      <c r="AM8" s="27"/>
      <c r="AN8" s="27"/>
      <c r="AO8" s="27">
        <v>311147.38</v>
      </c>
      <c r="AP8" s="27"/>
      <c r="AQ8" s="27"/>
      <c r="AR8" s="27">
        <v>171775.69</v>
      </c>
      <c r="AS8" s="38"/>
      <c r="AT8" s="38"/>
      <c r="AU8" s="38">
        <v>1069607.6</v>
      </c>
      <c r="AV8" s="27"/>
      <c r="AW8" s="27"/>
      <c r="AX8" s="27">
        <v>350699.35000000003</v>
      </c>
      <c r="AY8" s="27"/>
      <c r="AZ8" s="27"/>
      <c r="BA8" s="27">
        <v>867897.3</v>
      </c>
      <c r="BB8" s="15">
        <f>F8+I8+L8+O8+R8+U8+X8+AA8+AD8+AG8+AJ8+AM8+AP8+AS8+AV8+AY8</f>
        <v>0</v>
      </c>
      <c r="BC8" s="15">
        <f>G8+J8+M8+P8+S8+V8+Y8+AB8+AE8+AH8+AK8+AN8+AQ8+AT8+AW8+AZ8</f>
        <v>0</v>
      </c>
      <c r="BD8" s="15">
        <f>H8+K8+N8+Q8+T8+W8+Z8+AC8+AF8+AI8+AL8+AO8+AR8+AU8+AX8+BA8</f>
        <v>39949270.480000004</v>
      </c>
    </row>
    <row r="9" spans="1:56" s="40" customFormat="1" ht="13.5" customHeight="1">
      <c r="A9" s="15" t="s">
        <v>2798</v>
      </c>
      <c r="B9" s="15" t="s">
        <v>2799</v>
      </c>
      <c r="C9" s="39" t="s">
        <v>2799</v>
      </c>
      <c r="D9" s="14" t="s">
        <v>2799</v>
      </c>
      <c r="E9" s="14" t="s">
        <v>2799</v>
      </c>
      <c r="F9" s="35">
        <v>185315271.28</v>
      </c>
      <c r="G9" s="35">
        <v>192652055.51</v>
      </c>
      <c r="H9" s="35">
        <v>199144681.66</v>
      </c>
      <c r="I9" s="27">
        <v>40461685.489999995</v>
      </c>
      <c r="J9" s="27">
        <v>41693953.18</v>
      </c>
      <c r="K9" s="27">
        <v>43213972.29</v>
      </c>
      <c r="L9" s="27">
        <v>6358363.75</v>
      </c>
      <c r="M9" s="27">
        <v>6003851.5</v>
      </c>
      <c r="N9" s="27">
        <v>6482952.99</v>
      </c>
      <c r="O9" s="27">
        <v>5760725.13</v>
      </c>
      <c r="P9" s="27">
        <v>4927935.3100000005</v>
      </c>
      <c r="Q9" s="27">
        <v>4333733.51</v>
      </c>
      <c r="R9" s="38">
        <v>5262877.9399999995</v>
      </c>
      <c r="S9" s="38">
        <v>5007031.8100000005</v>
      </c>
      <c r="T9" s="38">
        <v>4884935.4399999995</v>
      </c>
      <c r="U9" s="27">
        <v>3987173.7800000003</v>
      </c>
      <c r="V9" s="27">
        <v>3728816.0300000003</v>
      </c>
      <c r="W9" s="27">
        <v>4203884.35</v>
      </c>
      <c r="X9" s="27">
        <v>7519153</v>
      </c>
      <c r="Y9" s="27">
        <v>6689937</v>
      </c>
      <c r="Z9" s="27">
        <v>7646933</v>
      </c>
      <c r="AA9" s="27">
        <v>6432141.15</v>
      </c>
      <c r="AB9" s="27">
        <v>6786625.77</v>
      </c>
      <c r="AC9" s="27">
        <v>7533017.850000001</v>
      </c>
      <c r="AD9" s="38">
        <v>5396369.68</v>
      </c>
      <c r="AE9" s="38">
        <v>6004674.17</v>
      </c>
      <c r="AF9" s="38">
        <v>6669637.47</v>
      </c>
      <c r="AG9" s="27">
        <v>5573875.07</v>
      </c>
      <c r="AH9" s="27">
        <v>5648839.9</v>
      </c>
      <c r="AI9" s="27">
        <v>4777327.56</v>
      </c>
      <c r="AJ9" s="27">
        <v>2973654.45</v>
      </c>
      <c r="AK9" s="27">
        <v>4417511.57</v>
      </c>
      <c r="AL9" s="27">
        <v>3355091.9299999997</v>
      </c>
      <c r="AM9" s="27">
        <v>3125484.13</v>
      </c>
      <c r="AN9" s="27">
        <v>3295969.5599999996</v>
      </c>
      <c r="AO9" s="27">
        <v>4396306.879999999</v>
      </c>
      <c r="AP9" s="27">
        <v>1294377</v>
      </c>
      <c r="AQ9" s="27">
        <v>1491465.88</v>
      </c>
      <c r="AR9" s="27">
        <v>1683188.4500000002</v>
      </c>
      <c r="AS9" s="38">
        <v>8226341.03</v>
      </c>
      <c r="AT9" s="38">
        <v>9014094.1</v>
      </c>
      <c r="AU9" s="38">
        <v>9367473.63</v>
      </c>
      <c r="AV9" s="27">
        <v>3315693.5300000003</v>
      </c>
      <c r="AW9" s="27">
        <v>3449055.07</v>
      </c>
      <c r="AX9" s="27">
        <v>4027312.7399999993</v>
      </c>
      <c r="AY9" s="27">
        <v>4475195.720000001</v>
      </c>
      <c r="AZ9" s="27">
        <v>4598649.03</v>
      </c>
      <c r="BA9" s="27">
        <v>4966944.74</v>
      </c>
      <c r="BB9" s="15">
        <f>F9+I9+L9+O9+R9+U9+X9+AA9+AD9+AG9+AJ9+AM9+AP9+AS9+AV9+AY9</f>
        <v>295478382.12999994</v>
      </c>
      <c r="BC9" s="15">
        <f>G9+J9+M9+P9+S9+V9+Y9+AB9+AE9+AH9+AK9+AN9+AQ9+AT9+AW9+AZ9</f>
        <v>305410465.39</v>
      </c>
      <c r="BD9" s="15">
        <f>H9+K9+N9+Q9+T9+W9+Z9+AC9+AF9+AI9+AL9+AO9+AR9+AU9+AX9+BA9</f>
        <v>316687394.49000007</v>
      </c>
    </row>
    <row r="10" spans="1:56" s="40" customFormat="1" ht="13.5" customHeight="1">
      <c r="A10" s="15" t="s">
        <v>2800</v>
      </c>
      <c r="B10" s="15" t="s">
        <v>2801</v>
      </c>
      <c r="C10" s="39" t="s">
        <v>2801</v>
      </c>
      <c r="D10" s="14" t="s">
        <v>2801</v>
      </c>
      <c r="E10" s="14" t="s">
        <v>2801</v>
      </c>
      <c r="F10" s="35">
        <v>128048368.57999997</v>
      </c>
      <c r="G10" s="35">
        <v>135709918.18999997</v>
      </c>
      <c r="H10" s="35">
        <v>140099385.73999998</v>
      </c>
      <c r="I10" s="27">
        <v>32945025.019999996</v>
      </c>
      <c r="J10" s="27">
        <v>26277716.53</v>
      </c>
      <c r="K10" s="27">
        <v>39327015.98</v>
      </c>
      <c r="L10" s="27">
        <v>3915764.53</v>
      </c>
      <c r="M10" s="27">
        <v>4423650</v>
      </c>
      <c r="N10" s="27">
        <v>4859938.31</v>
      </c>
      <c r="O10" s="27">
        <v>1652578.8000000003</v>
      </c>
      <c r="P10" s="27">
        <v>2091344.5400000003</v>
      </c>
      <c r="Q10" s="27">
        <v>1966237.87</v>
      </c>
      <c r="R10" s="38">
        <v>1032434.67</v>
      </c>
      <c r="S10" s="38">
        <v>1486667.52</v>
      </c>
      <c r="T10" s="38">
        <v>1828834.2100000002</v>
      </c>
      <c r="U10" s="27">
        <v>732570.89</v>
      </c>
      <c r="V10" s="27">
        <v>584947.4400000001</v>
      </c>
      <c r="W10" s="27">
        <v>703653.11</v>
      </c>
      <c r="X10" s="27">
        <v>4297037.5600000005</v>
      </c>
      <c r="Y10" s="27">
        <v>4254429.45</v>
      </c>
      <c r="Z10" s="27">
        <v>6424058.420000001</v>
      </c>
      <c r="AA10" s="27">
        <v>1852252.95</v>
      </c>
      <c r="AB10" s="27">
        <v>2174806.26</v>
      </c>
      <c r="AC10" s="27">
        <v>2157989.96</v>
      </c>
      <c r="AD10" s="38">
        <v>1523927.08</v>
      </c>
      <c r="AE10" s="38">
        <v>1185061.26</v>
      </c>
      <c r="AF10" s="38">
        <v>1231428.7700000003</v>
      </c>
      <c r="AG10" s="27">
        <v>3063479.3699999996</v>
      </c>
      <c r="AH10" s="27">
        <v>2401742.2</v>
      </c>
      <c r="AI10" s="27">
        <v>2668524.04</v>
      </c>
      <c r="AJ10" s="27">
        <v>3199217.6399999997</v>
      </c>
      <c r="AK10" s="27">
        <v>2629872.37</v>
      </c>
      <c r="AL10" s="27">
        <v>2987934.22</v>
      </c>
      <c r="AM10" s="27">
        <v>1748855.82</v>
      </c>
      <c r="AN10" s="27">
        <v>1616308.31</v>
      </c>
      <c r="AO10" s="27">
        <v>1831833</v>
      </c>
      <c r="AP10" s="27">
        <v>661500</v>
      </c>
      <c r="AQ10" s="27">
        <v>612470.9099999999</v>
      </c>
      <c r="AR10" s="27">
        <v>410816.38</v>
      </c>
      <c r="AS10" s="38">
        <v>4667450.890000001</v>
      </c>
      <c r="AT10" s="38">
        <v>4369900.46</v>
      </c>
      <c r="AU10" s="38">
        <v>3172711.2699999996</v>
      </c>
      <c r="AV10" s="27">
        <v>786814.54</v>
      </c>
      <c r="AW10" s="27">
        <v>1480711.58</v>
      </c>
      <c r="AX10" s="27">
        <v>1380911.6</v>
      </c>
      <c r="AY10" s="27">
        <v>1115802.49</v>
      </c>
      <c r="AZ10" s="27">
        <v>998091.86</v>
      </c>
      <c r="BA10" s="27">
        <v>1207957.22</v>
      </c>
      <c r="BB10" s="15">
        <f>F10+I10+L10+O10+R10+U10+X10+AA10+AD10+AG10+AJ10+AM10+AP10+AS10+AV10+AY10</f>
        <v>191243080.82999995</v>
      </c>
      <c r="BC10" s="15">
        <f>G10+J10+M10+P10+S10+V10+Y10+AB10+AE10+AH10+AK10+AN10+AQ10+AT10+AW10+AZ10</f>
        <v>192297638.87999997</v>
      </c>
      <c r="BD10" s="15">
        <f>H10+K10+N10+Q10+T10+W10+Z10+AC10+AF10+AI10+AL10+AO10+AR10+AU10+AX10+BA10</f>
        <v>212259230.1</v>
      </c>
    </row>
    <row r="11" spans="1:56" s="40" customFormat="1" ht="13.5" customHeight="1">
      <c r="A11" s="15" t="s">
        <v>2802</v>
      </c>
      <c r="B11" s="15" t="s">
        <v>2803</v>
      </c>
      <c r="C11" s="39" t="s">
        <v>2803</v>
      </c>
      <c r="D11" s="14" t="s">
        <v>2803</v>
      </c>
      <c r="E11" s="14" t="s">
        <v>2803</v>
      </c>
      <c r="F11" s="35">
        <v>5662100.55</v>
      </c>
      <c r="G11" s="35">
        <v>4593460.77</v>
      </c>
      <c r="H11" s="35">
        <v>10093321.78</v>
      </c>
      <c r="I11" s="27">
        <v>847709.95</v>
      </c>
      <c r="J11" s="27">
        <v>173861.33999999997</v>
      </c>
      <c r="K11" s="27">
        <v>569918</v>
      </c>
      <c r="L11" s="27">
        <v>102845.47</v>
      </c>
      <c r="M11" s="27">
        <v>76684.66</v>
      </c>
      <c r="N11" s="27">
        <v>86444</v>
      </c>
      <c r="O11" s="27">
        <v>198825.96999999997</v>
      </c>
      <c r="P11" s="27">
        <v>140579.34</v>
      </c>
      <c r="Q11" s="27">
        <v>173018.96999999997</v>
      </c>
      <c r="R11" s="38">
        <v>46656</v>
      </c>
      <c r="S11" s="38">
        <v>13213</v>
      </c>
      <c r="T11" s="38">
        <v>46572</v>
      </c>
      <c r="U11" s="27">
        <v>27149</v>
      </c>
      <c r="V11" s="27">
        <v>9543</v>
      </c>
      <c r="W11" s="27">
        <v>2893</v>
      </c>
      <c r="X11" s="27">
        <v>532264.15</v>
      </c>
      <c r="Y11" s="27">
        <v>188864</v>
      </c>
      <c r="Z11" s="27">
        <v>852528</v>
      </c>
      <c r="AA11" s="27">
        <v>412237.5</v>
      </c>
      <c r="AB11" s="27">
        <v>1412232.25</v>
      </c>
      <c r="AC11" s="27">
        <v>302600.9</v>
      </c>
      <c r="AD11" s="38">
        <v>39174.5</v>
      </c>
      <c r="AE11" s="38">
        <v>37814.5</v>
      </c>
      <c r="AF11" s="38">
        <v>51566</v>
      </c>
      <c r="AG11" s="27">
        <v>164073</v>
      </c>
      <c r="AH11" s="27">
        <v>143531</v>
      </c>
      <c r="AI11" s="27">
        <v>104376</v>
      </c>
      <c r="AJ11" s="27">
        <v>95132</v>
      </c>
      <c r="AK11" s="27">
        <v>55998.34</v>
      </c>
      <c r="AL11" s="27">
        <v>92435.56</v>
      </c>
      <c r="AM11" s="27">
        <v>525653.5</v>
      </c>
      <c r="AN11" s="27">
        <v>434860.16</v>
      </c>
      <c r="AO11" s="27">
        <v>1391312.5</v>
      </c>
      <c r="AP11" s="27">
        <v>10684</v>
      </c>
      <c r="AQ11" s="27">
        <v>6635</v>
      </c>
      <c r="AR11" s="27">
        <v>13506</v>
      </c>
      <c r="AS11" s="38">
        <v>88993</v>
      </c>
      <c r="AT11" s="38">
        <v>41453</v>
      </c>
      <c r="AU11" s="38">
        <v>547137</v>
      </c>
      <c r="AV11" s="27"/>
      <c r="AW11" s="27">
        <v>800</v>
      </c>
      <c r="AX11" s="27">
        <v>1987</v>
      </c>
      <c r="AY11" s="27">
        <v>840</v>
      </c>
      <c r="AZ11" s="27">
        <v>0</v>
      </c>
      <c r="BA11" s="27">
        <v>720</v>
      </c>
      <c r="BB11" s="15">
        <f>F11+I11+L11+O11+R11+U11+X11+AA11+AD11+AG11+AJ11+AM11+AP11+AS11+AV11+AY11</f>
        <v>8754338.59</v>
      </c>
      <c r="BC11" s="15">
        <f>G11+J11+M11+P11+S11+V11+Y11+AB11+AE11+AH11+AK11+AN11+AQ11+AT11+AW11+AZ11</f>
        <v>7329530.359999999</v>
      </c>
      <c r="BD11" s="15">
        <f>H11+K11+N11+Q11+T11+W11+Z11+AC11+AF11+AI11+AL11+AO11+AR11+AU11+AX11+BA11</f>
        <v>14330336.71</v>
      </c>
    </row>
    <row r="12" spans="1:56" s="40" customFormat="1" ht="13.5" customHeight="1">
      <c r="A12" s="15" t="s">
        <v>2804</v>
      </c>
      <c r="B12" s="15" t="s">
        <v>2805</v>
      </c>
      <c r="C12" s="39" t="s">
        <v>2805</v>
      </c>
      <c r="D12" s="14" t="s">
        <v>2805</v>
      </c>
      <c r="E12" s="14" t="s">
        <v>2805</v>
      </c>
      <c r="F12" s="35">
        <v>135646301.21</v>
      </c>
      <c r="G12" s="35">
        <v>153062032.35</v>
      </c>
      <c r="H12" s="35">
        <v>173459489.69000003</v>
      </c>
      <c r="I12" s="27">
        <v>36180245.3</v>
      </c>
      <c r="J12" s="27">
        <v>32488816.25</v>
      </c>
      <c r="K12" s="27">
        <v>45278261.12</v>
      </c>
      <c r="L12" s="27">
        <v>4799071</v>
      </c>
      <c r="M12" s="27">
        <v>6215590.529999999</v>
      </c>
      <c r="N12" s="27">
        <v>6261574</v>
      </c>
      <c r="O12" s="27">
        <v>4141057.7</v>
      </c>
      <c r="P12" s="27">
        <v>3945372.59</v>
      </c>
      <c r="Q12" s="27">
        <v>4118978.69</v>
      </c>
      <c r="R12" s="38">
        <v>3524671</v>
      </c>
      <c r="S12" s="38">
        <v>3801316.5</v>
      </c>
      <c r="T12" s="38">
        <v>4457476.2</v>
      </c>
      <c r="U12" s="27">
        <v>2243056</v>
      </c>
      <c r="V12" s="27">
        <v>2043158</v>
      </c>
      <c r="W12" s="27">
        <v>1962409.41</v>
      </c>
      <c r="X12" s="27">
        <v>9566652</v>
      </c>
      <c r="Y12" s="27">
        <v>9549221</v>
      </c>
      <c r="Z12" s="27">
        <v>12469719.53</v>
      </c>
      <c r="AA12" s="27">
        <v>5018814</v>
      </c>
      <c r="AB12" s="27">
        <v>5316367.75</v>
      </c>
      <c r="AC12" s="27">
        <v>5734285.790000001</v>
      </c>
      <c r="AD12" s="38">
        <v>2564811.7</v>
      </c>
      <c r="AE12" s="38">
        <v>2931758.35</v>
      </c>
      <c r="AF12" s="38">
        <v>3726703.62</v>
      </c>
      <c r="AG12" s="27">
        <v>5864803</v>
      </c>
      <c r="AH12" s="27">
        <v>6590405</v>
      </c>
      <c r="AI12" s="27">
        <v>6453229.25</v>
      </c>
      <c r="AJ12" s="27">
        <v>6583194.54</v>
      </c>
      <c r="AK12" s="27">
        <v>5676853</v>
      </c>
      <c r="AL12" s="27">
        <v>5574820.83</v>
      </c>
      <c r="AM12" s="27">
        <v>10690853</v>
      </c>
      <c r="AN12" s="27">
        <v>10487611</v>
      </c>
      <c r="AO12" s="27">
        <v>11222302.940000001</v>
      </c>
      <c r="AP12" s="27">
        <v>1771208</v>
      </c>
      <c r="AQ12" s="27">
        <v>1915877.75</v>
      </c>
      <c r="AR12" s="27">
        <v>2786485.4</v>
      </c>
      <c r="AS12" s="38">
        <v>13068338.5</v>
      </c>
      <c r="AT12" s="38">
        <v>12754076.129999999</v>
      </c>
      <c r="AU12" s="38">
        <v>10157234.45</v>
      </c>
      <c r="AV12" s="27">
        <v>1725000</v>
      </c>
      <c r="AW12" s="27">
        <v>2257698.5</v>
      </c>
      <c r="AX12" s="27">
        <v>2658194.59</v>
      </c>
      <c r="AY12" s="27">
        <v>1898998</v>
      </c>
      <c r="AZ12" s="27">
        <v>1845931</v>
      </c>
      <c r="BA12" s="27">
        <v>2122074</v>
      </c>
      <c r="BB12" s="15">
        <f>F12+I12+L12+O12+R12+U12+X12+AA12+AD12+AG12+AJ12+AM12+AP12+AS12+AV12+AY12</f>
        <v>245287074.94999996</v>
      </c>
      <c r="BC12" s="15">
        <f>G12+J12+M12+P12+S12+V12+Y12+AB12+AE12+AH12+AK12+AN12+AQ12+AT12+AW12+AZ12</f>
        <v>260882085.7</v>
      </c>
      <c r="BD12" s="15">
        <f>H12+K12+N12+Q12+T12+W12+Z12+AC12+AF12+AI12+AL12+AO12+AR12+AU12+AX12+BA12</f>
        <v>298443239.50999993</v>
      </c>
    </row>
    <row r="13" spans="1:56" s="40" customFormat="1" ht="13.5" customHeight="1">
      <c r="A13" s="15" t="s">
        <v>2806</v>
      </c>
      <c r="B13" s="15" t="s">
        <v>2807</v>
      </c>
      <c r="C13" s="39" t="s">
        <v>2807</v>
      </c>
      <c r="D13" s="14" t="s">
        <v>2807</v>
      </c>
      <c r="E13" s="14" t="s">
        <v>2807</v>
      </c>
      <c r="F13" s="35">
        <v>312754115.82</v>
      </c>
      <c r="G13" s="35">
        <v>339500263.53</v>
      </c>
      <c r="H13" s="35">
        <v>343176695.24</v>
      </c>
      <c r="I13" s="27">
        <v>129741553.6</v>
      </c>
      <c r="J13" s="27">
        <v>140228395.55</v>
      </c>
      <c r="K13" s="27">
        <v>140365408.07</v>
      </c>
      <c r="L13" s="27">
        <v>30683161.02</v>
      </c>
      <c r="M13" s="27">
        <v>37316366.17</v>
      </c>
      <c r="N13" s="27">
        <v>38306115.46</v>
      </c>
      <c r="O13" s="27">
        <v>28246715.73</v>
      </c>
      <c r="P13" s="27">
        <v>32645032.240000002</v>
      </c>
      <c r="Q13" s="27">
        <v>30747913.54</v>
      </c>
      <c r="R13" s="38">
        <v>27726659.15</v>
      </c>
      <c r="S13" s="38">
        <v>29959887.24</v>
      </c>
      <c r="T13" s="38">
        <v>29860651.44</v>
      </c>
      <c r="U13" s="27">
        <v>30383798.78</v>
      </c>
      <c r="V13" s="27">
        <v>31913351.83</v>
      </c>
      <c r="W13" s="27">
        <v>31203517.09</v>
      </c>
      <c r="X13" s="27">
        <v>51224014.27</v>
      </c>
      <c r="Y13" s="27">
        <v>56787579.33</v>
      </c>
      <c r="Z13" s="27">
        <v>60166546.38</v>
      </c>
      <c r="AA13" s="27">
        <v>21733714.59</v>
      </c>
      <c r="AB13" s="27">
        <v>26059902.8</v>
      </c>
      <c r="AC13" s="27">
        <v>27639581.38</v>
      </c>
      <c r="AD13" s="38">
        <v>24879435</v>
      </c>
      <c r="AE13" s="38">
        <v>27336576.38</v>
      </c>
      <c r="AF13" s="38">
        <v>25976130.08</v>
      </c>
      <c r="AG13" s="27">
        <v>30196838</v>
      </c>
      <c r="AH13" s="27">
        <v>31901127.27</v>
      </c>
      <c r="AI13" s="27">
        <v>28335960.13</v>
      </c>
      <c r="AJ13" s="27">
        <v>28559199.79</v>
      </c>
      <c r="AK13" s="27">
        <v>30485967.44</v>
      </c>
      <c r="AL13" s="27">
        <v>31800643.03</v>
      </c>
      <c r="AM13" s="27">
        <v>35041233.15</v>
      </c>
      <c r="AN13" s="27">
        <v>38903659.99</v>
      </c>
      <c r="AO13" s="27">
        <v>39408745.42</v>
      </c>
      <c r="AP13" s="27">
        <v>15244700</v>
      </c>
      <c r="AQ13" s="27">
        <v>17479977.85</v>
      </c>
      <c r="AR13" s="27">
        <v>18253944.87</v>
      </c>
      <c r="AS13" s="38">
        <v>29346522.2</v>
      </c>
      <c r="AT13" s="38">
        <v>32496768.3</v>
      </c>
      <c r="AU13" s="38">
        <v>31471494.19</v>
      </c>
      <c r="AV13" s="27">
        <v>22200000</v>
      </c>
      <c r="AW13" s="27">
        <v>22835823.14</v>
      </c>
      <c r="AX13" s="27">
        <v>21644404.51</v>
      </c>
      <c r="AY13" s="27">
        <v>17225030</v>
      </c>
      <c r="AZ13" s="27">
        <v>19184224.43</v>
      </c>
      <c r="BA13" s="27">
        <v>20628580.64</v>
      </c>
      <c r="BB13" s="15">
        <f>F13+I13+L13+O13+R13+U13+X13+AA13+AD13+AG13+AJ13+AM13+AP13+AS13+AV13+AY13</f>
        <v>835186691.0999999</v>
      </c>
      <c r="BC13" s="15">
        <f>G13+J13+M13+P13+S13+V13+Y13+AB13+AE13+AH13+AK13+AN13+AQ13+AT13+AW13+AZ13</f>
        <v>915034903.49</v>
      </c>
      <c r="BD13" s="15">
        <f>H13+K13+N13+Q13+T13+W13+Z13+AC13+AF13+AI13+AL13+AO13+AR13+AU13+AX13+BA13</f>
        <v>918986331.47</v>
      </c>
    </row>
    <row r="14" spans="1:56" s="40" customFormat="1" ht="13.5" customHeight="1">
      <c r="A14" s="15" t="s">
        <v>2808</v>
      </c>
      <c r="B14" s="15" t="s">
        <v>2809</v>
      </c>
      <c r="C14" s="39" t="s">
        <v>2809</v>
      </c>
      <c r="D14" s="14" t="s">
        <v>2809</v>
      </c>
      <c r="E14" s="14" t="s">
        <v>2809</v>
      </c>
      <c r="F14" s="35">
        <v>144347487.38</v>
      </c>
      <c r="G14" s="35">
        <v>82141404.35000001</v>
      </c>
      <c r="H14" s="35">
        <v>200404389.12</v>
      </c>
      <c r="I14" s="27">
        <v>45737765.43</v>
      </c>
      <c r="J14" s="27">
        <v>29041655.099999998</v>
      </c>
      <c r="K14" s="27">
        <v>27057010.46</v>
      </c>
      <c r="L14" s="27">
        <v>3316044.9200000004</v>
      </c>
      <c r="M14" s="27">
        <v>3016002.6</v>
      </c>
      <c r="N14" s="27">
        <v>7009295.33</v>
      </c>
      <c r="O14" s="27">
        <v>3758042.41</v>
      </c>
      <c r="P14" s="27">
        <v>4336646.39</v>
      </c>
      <c r="Q14" s="27">
        <v>3949458.29</v>
      </c>
      <c r="R14" s="38">
        <v>7290847.319999999</v>
      </c>
      <c r="S14" s="38">
        <v>5857071.489999999</v>
      </c>
      <c r="T14" s="38">
        <v>5153638.53</v>
      </c>
      <c r="U14" s="27">
        <v>4550028.9799999995</v>
      </c>
      <c r="V14" s="27">
        <v>4546638.300000001</v>
      </c>
      <c r="W14" s="27">
        <v>4699994.12</v>
      </c>
      <c r="X14" s="27">
        <v>171537286.76999998</v>
      </c>
      <c r="Y14" s="27">
        <v>30936669.64</v>
      </c>
      <c r="Z14" s="27">
        <v>30782011.060000002</v>
      </c>
      <c r="AA14" s="27">
        <v>3392827.96</v>
      </c>
      <c r="AB14" s="27">
        <v>4795555.98</v>
      </c>
      <c r="AC14" s="27">
        <v>5426180.859999999</v>
      </c>
      <c r="AD14" s="38">
        <v>4596594.95</v>
      </c>
      <c r="AE14" s="38">
        <v>27340152.49</v>
      </c>
      <c r="AF14" s="38">
        <v>10799425.96</v>
      </c>
      <c r="AG14" s="27">
        <v>6283225.949999999</v>
      </c>
      <c r="AH14" s="27">
        <v>3800862.83</v>
      </c>
      <c r="AI14" s="27">
        <v>7635214.54</v>
      </c>
      <c r="AJ14" s="27">
        <v>6001182.99</v>
      </c>
      <c r="AK14" s="27">
        <v>3889603.3</v>
      </c>
      <c r="AL14" s="27">
        <v>8106274.54</v>
      </c>
      <c r="AM14" s="27">
        <v>49067243.69</v>
      </c>
      <c r="AN14" s="27">
        <v>16504539.09</v>
      </c>
      <c r="AO14" s="27">
        <v>9065509.84</v>
      </c>
      <c r="AP14" s="27">
        <v>2235921</v>
      </c>
      <c r="AQ14" s="27">
        <v>2449088.89</v>
      </c>
      <c r="AR14" s="27">
        <v>3076000.17</v>
      </c>
      <c r="AS14" s="38">
        <v>8931958.75</v>
      </c>
      <c r="AT14" s="38">
        <v>5037761.0600000005</v>
      </c>
      <c r="AU14" s="38">
        <v>6003262.6</v>
      </c>
      <c r="AV14" s="27">
        <v>2191000</v>
      </c>
      <c r="AW14" s="27">
        <v>5339331.85</v>
      </c>
      <c r="AX14" s="27">
        <v>6184750.28</v>
      </c>
      <c r="AY14" s="27">
        <v>3167770.02</v>
      </c>
      <c r="AZ14" s="27">
        <v>3635222.89</v>
      </c>
      <c r="BA14" s="27">
        <v>9832102.4</v>
      </c>
      <c r="BB14" s="15">
        <f>F14+I14+L14+O14+R14+U14+X14+AA14+AD14+AG14+AJ14+AM14+AP14+AS14+AV14+AY14</f>
        <v>466405228.51999986</v>
      </c>
      <c r="BC14" s="15">
        <f>G14+J14+M14+P14+S14+V14+Y14+AB14+AE14+AH14+AK14+AN14+AQ14+AT14+AW14+AZ14</f>
        <v>232668206.25</v>
      </c>
      <c r="BD14" s="15">
        <f>H14+K14+N14+Q14+T14+W14+Z14+AC14+AF14+AI14+AL14+AO14+AR14+AU14+AX14+BA14</f>
        <v>345184518.1</v>
      </c>
    </row>
    <row r="15" spans="1:56" s="40" customFormat="1" ht="13.5" customHeight="1">
      <c r="A15" s="15" t="s">
        <v>2810</v>
      </c>
      <c r="B15" s="15" t="s">
        <v>2811</v>
      </c>
      <c r="C15" s="41"/>
      <c r="D15" s="14" t="s">
        <v>2811</v>
      </c>
      <c r="E15" s="14" t="s">
        <v>2811</v>
      </c>
      <c r="F15" s="35"/>
      <c r="G15" s="35">
        <v>74272512.7</v>
      </c>
      <c r="H15" s="35">
        <v>123996806.72</v>
      </c>
      <c r="I15" s="27"/>
      <c r="J15" s="27">
        <v>41682275.519999996</v>
      </c>
      <c r="K15" s="27">
        <v>77120138.53</v>
      </c>
      <c r="L15" s="27"/>
      <c r="M15" s="27">
        <v>3103990</v>
      </c>
      <c r="N15" s="27">
        <v>1419234.84</v>
      </c>
      <c r="O15" s="27"/>
      <c r="P15" s="27">
        <v>5444910.2299999995</v>
      </c>
      <c r="Q15" s="27">
        <v>15162556.2</v>
      </c>
      <c r="R15" s="38"/>
      <c r="S15" s="38">
        <v>964134.07</v>
      </c>
      <c r="T15" s="38">
        <v>2845719.96</v>
      </c>
      <c r="U15" s="27"/>
      <c r="V15" s="27">
        <v>772068.49</v>
      </c>
      <c r="W15" s="27">
        <v>728223.26</v>
      </c>
      <c r="X15" s="27"/>
      <c r="Y15" s="27">
        <v>2282754.25</v>
      </c>
      <c r="Z15" s="27">
        <v>16295254.79</v>
      </c>
      <c r="AA15" s="27"/>
      <c r="AB15" s="27">
        <v>1154554.95</v>
      </c>
      <c r="AC15" s="27">
        <v>1144000.22</v>
      </c>
      <c r="AD15" s="38"/>
      <c r="AE15" s="38">
        <v>1153239.32</v>
      </c>
      <c r="AF15" s="38">
        <v>1500338.22</v>
      </c>
      <c r="AG15" s="27"/>
      <c r="AH15" s="27">
        <v>1527904.89</v>
      </c>
      <c r="AI15" s="27">
        <v>970705.72</v>
      </c>
      <c r="AJ15" s="27"/>
      <c r="AK15" s="27">
        <v>1988074.37</v>
      </c>
      <c r="AL15" s="27">
        <v>1986398.37</v>
      </c>
      <c r="AM15" s="27"/>
      <c r="AN15" s="27">
        <v>4029200</v>
      </c>
      <c r="AO15" s="27">
        <v>10702122.56</v>
      </c>
      <c r="AP15" s="27"/>
      <c r="AQ15" s="27">
        <v>462014.8</v>
      </c>
      <c r="AR15" s="27">
        <v>466597.91</v>
      </c>
      <c r="AS15" s="38"/>
      <c r="AT15" s="38">
        <v>1823442.89</v>
      </c>
      <c r="AU15" s="38">
        <v>1249775.99</v>
      </c>
      <c r="AV15" s="27"/>
      <c r="AW15" s="27">
        <v>601877.64</v>
      </c>
      <c r="AX15" s="27">
        <v>9099398.1</v>
      </c>
      <c r="AY15" s="27"/>
      <c r="AZ15" s="27">
        <v>565841.08</v>
      </c>
      <c r="BA15" s="27">
        <v>579558.96</v>
      </c>
      <c r="BB15" s="15">
        <f>F15+I15+L15+O15+R15+U15+X15+AA15+AD15+AG15+AJ15+AM15+AP15+AS15+AV15+AY15</f>
        <v>0</v>
      </c>
      <c r="BC15" s="15">
        <f>G15+J15+M15+P15+S15+V15+Y15+AB15+AE15+AH15+AK15+AN15+AQ15+AT15+AW15+AZ15</f>
        <v>141828795.2</v>
      </c>
      <c r="BD15" s="15">
        <f>H15+K15+N15+Q15+T15+W15+Z15+AC15+AF15+AI15+AL15+AO15+AR15+AU15+AX15+BA15</f>
        <v>265266830.35</v>
      </c>
    </row>
    <row r="16" spans="1:56" s="43" customFormat="1" ht="12.75">
      <c r="A16" s="42"/>
      <c r="B16" s="42" t="s">
        <v>2812</v>
      </c>
      <c r="C16" s="42"/>
      <c r="D16" s="42"/>
      <c r="E16" s="42"/>
      <c r="F16" s="42">
        <f>SUM(F5:F15)</f>
        <v>1291165770.79</v>
      </c>
      <c r="G16" s="42">
        <f>SUM(G5:G15)</f>
        <v>1380423513.9399998</v>
      </c>
      <c r="H16" s="42">
        <f>SUM(H5:H15)</f>
        <v>1582734301.9200003</v>
      </c>
      <c r="I16" s="42">
        <f>SUM(I5:I15)</f>
        <v>437655785.54</v>
      </c>
      <c r="J16" s="42">
        <f>SUM(J5:J15)</f>
        <v>412008267.53</v>
      </c>
      <c r="K16" s="42">
        <f>SUM(K5:K15)</f>
        <v>486548239.53</v>
      </c>
      <c r="L16" s="42">
        <f>SUM(L5:L15)</f>
        <v>76685770.1</v>
      </c>
      <c r="M16" s="42">
        <f>SUM(M5:M15)</f>
        <v>91254503.01999998</v>
      </c>
      <c r="N16" s="42">
        <f>SUM(N5:N15)</f>
        <v>93776694.91000001</v>
      </c>
      <c r="O16" s="42">
        <f>SUM(O5:O15)</f>
        <v>69672411.37</v>
      </c>
      <c r="P16" s="42">
        <f>SUM(P5:P15)</f>
        <v>80056273.51000002</v>
      </c>
      <c r="Q16" s="42">
        <f>SUM(Q5:Q15)</f>
        <v>90777281.257</v>
      </c>
      <c r="R16" s="42">
        <f>SUM(R5:R15)</f>
        <v>66844893.07</v>
      </c>
      <c r="S16" s="42">
        <f>SUM(S5:S15)</f>
        <v>74193532.07</v>
      </c>
      <c r="T16" s="42">
        <f>SUM(T5:T15)</f>
        <v>75558925.81</v>
      </c>
      <c r="U16" s="42">
        <f>SUM(U5:U15)</f>
        <v>57582126.199999996</v>
      </c>
      <c r="V16" s="42">
        <f>SUM(V5:V15)</f>
        <v>71285819.53</v>
      </c>
      <c r="W16" s="42">
        <f>SUM(W5:W15)</f>
        <v>65221526.85999999</v>
      </c>
      <c r="X16" s="42">
        <f>SUM(X5:X15)</f>
        <v>303492112.21</v>
      </c>
      <c r="Y16" s="42">
        <f>SUM(Y5:Y15)</f>
        <v>176741377.51999998</v>
      </c>
      <c r="Z16" s="42">
        <f>SUM(Z5:Z15)</f>
        <v>194957152.15</v>
      </c>
      <c r="AA16" s="42">
        <f>SUM(AA5:AA15)</f>
        <v>55498019.169999994</v>
      </c>
      <c r="AB16" s="42">
        <f>SUM(AB5:AB15)</f>
        <v>84102131.54</v>
      </c>
      <c r="AC16" s="42">
        <f>SUM(AC5:AC15)</f>
        <v>86940247.39</v>
      </c>
      <c r="AD16" s="42">
        <f>SUM(AD5:AD15)</f>
        <v>66638916.99</v>
      </c>
      <c r="AE16" s="42">
        <f>SUM(AE5:AE15)</f>
        <v>99940954.31999998</v>
      </c>
      <c r="AF16" s="42">
        <f>SUM(AF5:AF15)</f>
        <v>86386312.05000001</v>
      </c>
      <c r="AG16" s="42">
        <f>SUM(AG5:AG15)</f>
        <v>78252588.89</v>
      </c>
      <c r="AH16" s="42">
        <f>SUM(AH5:AH15)</f>
        <v>82058970.77</v>
      </c>
      <c r="AI16" s="42">
        <f>SUM(AI5:AI15)</f>
        <v>81836162.38000001</v>
      </c>
      <c r="AJ16" s="42">
        <f>SUM(AJ5:AJ15)</f>
        <v>76846627.99</v>
      </c>
      <c r="AK16" s="42">
        <f>SUM(AK5:AK15)</f>
        <v>83345400.94000001</v>
      </c>
      <c r="AL16" s="42">
        <f>SUM(AL5:AL15)</f>
        <v>84585256.36</v>
      </c>
      <c r="AM16" s="42">
        <f>SUM(AM5:AM15)</f>
        <v>153470367.78</v>
      </c>
      <c r="AN16" s="42">
        <f>SUM(AN5:AN15)</f>
        <v>133796313.44</v>
      </c>
      <c r="AO16" s="42">
        <f>SUM(AO5:AO15)</f>
        <v>136065736.17000002</v>
      </c>
      <c r="AP16" s="42">
        <f>SUM(AP5:AP15)</f>
        <v>28780760.42</v>
      </c>
      <c r="AQ16" s="42">
        <f>SUM(AQ5:AQ15)</f>
        <v>39745268.95999999</v>
      </c>
      <c r="AR16" s="42">
        <f>SUM(AR5:AR15)</f>
        <v>44600521.70999999</v>
      </c>
      <c r="AS16" s="42">
        <f aca="true" t="shared" si="0" ref="AS16:AZ16">SUM(AS5:AS15)</f>
        <v>91070084.87</v>
      </c>
      <c r="AT16" s="42">
        <f t="shared" si="0"/>
        <v>101848600.85</v>
      </c>
      <c r="AU16" s="42">
        <f t="shared" si="0"/>
        <v>104655654.41999999</v>
      </c>
      <c r="AV16" s="42">
        <f t="shared" si="0"/>
        <v>43928730.45</v>
      </c>
      <c r="AW16" s="42">
        <f t="shared" si="0"/>
        <v>59352224.25000001</v>
      </c>
      <c r="AX16" s="42">
        <f>SUM(AX5:AX15)</f>
        <v>59586148.49</v>
      </c>
      <c r="AY16" s="42">
        <f t="shared" si="0"/>
        <v>37414356.02</v>
      </c>
      <c r="AZ16" s="42">
        <f t="shared" si="0"/>
        <v>47363422.72</v>
      </c>
      <c r="BA16" s="42">
        <f>SUM(BA5:BA15)</f>
        <v>56011452.769999996</v>
      </c>
      <c r="BB16" s="42">
        <f>SUM(BB5:BB15)</f>
        <v>2934999321.8599997</v>
      </c>
      <c r="BC16" s="42">
        <f>SUM(BC5:BC15)</f>
        <v>3017516574.91</v>
      </c>
      <c r="BD16" s="42">
        <f>SUM(BD5:BD15)</f>
        <v>3330241614.177</v>
      </c>
    </row>
    <row r="17" spans="1:56" s="40" customFormat="1" ht="15">
      <c r="A17" s="15" t="s">
        <v>2813</v>
      </c>
      <c r="B17" s="15" t="s">
        <v>2814</v>
      </c>
      <c r="C17" s="39" t="s">
        <v>2814</v>
      </c>
      <c r="D17" s="14" t="s">
        <v>2814</v>
      </c>
      <c r="E17" s="36" t="s">
        <v>2814</v>
      </c>
      <c r="F17" s="27">
        <v>248181097.04</v>
      </c>
      <c r="G17" s="27">
        <v>260537383.02</v>
      </c>
      <c r="H17" s="27">
        <v>279386467.39</v>
      </c>
      <c r="I17" s="27">
        <v>63935214.2</v>
      </c>
      <c r="J17" s="27">
        <v>68559269.44</v>
      </c>
      <c r="K17" s="27">
        <v>62827297.71</v>
      </c>
      <c r="L17" s="27">
        <v>8560817.46</v>
      </c>
      <c r="M17" s="27">
        <v>9492289.63</v>
      </c>
      <c r="N17" s="27">
        <v>11144385.41</v>
      </c>
      <c r="O17" s="27">
        <v>10404496.09</v>
      </c>
      <c r="P17" s="27">
        <v>10710285.6</v>
      </c>
      <c r="Q17" s="27">
        <v>10625364.04</v>
      </c>
      <c r="R17" s="27">
        <v>6137321.56</v>
      </c>
      <c r="S17" s="27">
        <v>7478831.17</v>
      </c>
      <c r="T17" s="27">
        <v>8420690.02</v>
      </c>
      <c r="U17" s="38">
        <v>3334110.51</v>
      </c>
      <c r="V17" s="38">
        <v>4231061.24</v>
      </c>
      <c r="W17" s="38">
        <v>4313165.16</v>
      </c>
      <c r="X17" s="27">
        <v>17471196.53</v>
      </c>
      <c r="Y17" s="27">
        <v>21619227.83</v>
      </c>
      <c r="Z17" s="27">
        <v>21779476.14</v>
      </c>
      <c r="AA17" s="27">
        <v>9207704.96</v>
      </c>
      <c r="AB17" s="27">
        <v>8669402.36</v>
      </c>
      <c r="AC17" s="27">
        <v>10491473.14</v>
      </c>
      <c r="AD17" s="27">
        <v>7417022.25</v>
      </c>
      <c r="AE17" s="27">
        <v>8137014.94</v>
      </c>
      <c r="AF17" s="27">
        <v>8646299.47</v>
      </c>
      <c r="AG17" s="27">
        <v>7453523.12</v>
      </c>
      <c r="AH17" s="27">
        <v>7695774.8</v>
      </c>
      <c r="AI17" s="27">
        <v>10000876.86</v>
      </c>
      <c r="AJ17" s="27">
        <v>7091766.84</v>
      </c>
      <c r="AK17" s="27">
        <v>7163903.45</v>
      </c>
      <c r="AL17" s="27">
        <v>7408620.17</v>
      </c>
      <c r="AM17" s="27">
        <v>11778977.12</v>
      </c>
      <c r="AN17" s="27">
        <v>12679436.32</v>
      </c>
      <c r="AO17" s="27">
        <v>13174907.71</v>
      </c>
      <c r="AP17" s="27">
        <v>2400000</v>
      </c>
      <c r="AQ17" s="27">
        <v>2026355.7</v>
      </c>
      <c r="AR17" s="27">
        <v>2388892.61</v>
      </c>
      <c r="AS17" s="27">
        <v>8700720.13</v>
      </c>
      <c r="AT17" s="27">
        <v>8104720.65</v>
      </c>
      <c r="AU17" s="27">
        <v>7470208.25</v>
      </c>
      <c r="AV17" s="27">
        <v>4000000</v>
      </c>
      <c r="AW17" s="27">
        <v>3107370.95</v>
      </c>
      <c r="AX17" s="27">
        <v>3505052.59</v>
      </c>
      <c r="AY17" s="27">
        <v>3495803.61</v>
      </c>
      <c r="AZ17" s="27">
        <v>3284757.5</v>
      </c>
      <c r="BA17" s="27">
        <v>3742692.65</v>
      </c>
      <c r="BB17" s="15">
        <f>F17+I17+L17+O17+R17+U17+X17+AA17+AD17+AG17+AJ17+AM17+AP17+AS17+AV17+AY17</f>
        <v>419569771.41999996</v>
      </c>
      <c r="BC17" s="15">
        <f>G17+J17+M17+P17+S17+V17+Y17+AB17+AE17+AH17+AK17+AN17+AQ17+AT17+AW17+AZ17</f>
        <v>443497084.6</v>
      </c>
      <c r="BD17" s="15">
        <f>H17+K17+N17+Q17+T17+W17+Z17+AC17+AF17+AI17+AL17+AO17+AR17+AU17+AX17+BA17</f>
        <v>465325869.32</v>
      </c>
    </row>
    <row r="18" spans="1:56" s="40" customFormat="1" ht="15">
      <c r="A18" s="15" t="s">
        <v>2815</v>
      </c>
      <c r="B18" s="15" t="s">
        <v>2816</v>
      </c>
      <c r="C18" s="39" t="s">
        <v>2816</v>
      </c>
      <c r="D18" s="14" t="s">
        <v>2816</v>
      </c>
      <c r="E18" s="36" t="s">
        <v>2816</v>
      </c>
      <c r="F18" s="27">
        <v>117003246.88999999</v>
      </c>
      <c r="G18" s="27">
        <v>124529182.92999999</v>
      </c>
      <c r="H18" s="27">
        <v>129731759.86</v>
      </c>
      <c r="I18" s="27">
        <v>26535305.87</v>
      </c>
      <c r="J18" s="27">
        <v>21379230.72</v>
      </c>
      <c r="K18" s="27">
        <v>26943642.369999997</v>
      </c>
      <c r="L18" s="27">
        <v>3365864.81</v>
      </c>
      <c r="M18" s="27">
        <v>2723533.08</v>
      </c>
      <c r="N18" s="27">
        <v>2871825.02</v>
      </c>
      <c r="O18" s="27">
        <v>2099411.12</v>
      </c>
      <c r="P18" s="27">
        <v>2558151.61</v>
      </c>
      <c r="Q18" s="27">
        <v>1332444.93</v>
      </c>
      <c r="R18" s="27">
        <v>2176146.56</v>
      </c>
      <c r="S18" s="27">
        <v>1809436.5</v>
      </c>
      <c r="T18" s="27">
        <v>1357612.22</v>
      </c>
      <c r="U18" s="38">
        <v>1562915.82</v>
      </c>
      <c r="V18" s="38">
        <v>1298326.19</v>
      </c>
      <c r="W18" s="38">
        <v>995374.49</v>
      </c>
      <c r="X18" s="27">
        <v>3282432.76</v>
      </c>
      <c r="Y18" s="27">
        <v>4421842.3</v>
      </c>
      <c r="Z18" s="27">
        <v>3605721.95</v>
      </c>
      <c r="AA18" s="27">
        <v>5667421.01</v>
      </c>
      <c r="AB18" s="27">
        <v>4295868.69</v>
      </c>
      <c r="AC18" s="27">
        <v>2888610.71</v>
      </c>
      <c r="AD18" s="27">
        <v>1811561.96</v>
      </c>
      <c r="AE18" s="27">
        <v>1777620.22</v>
      </c>
      <c r="AF18" s="27">
        <v>1368337.4</v>
      </c>
      <c r="AG18" s="27">
        <v>1614608</v>
      </c>
      <c r="AH18" s="27">
        <v>2000826.1300000001</v>
      </c>
      <c r="AI18" s="27">
        <v>1620698.02</v>
      </c>
      <c r="AJ18" s="27">
        <v>2039782.35</v>
      </c>
      <c r="AK18" s="27">
        <v>1922225.3499999999</v>
      </c>
      <c r="AL18" s="27">
        <v>1336072.64</v>
      </c>
      <c r="AM18" s="27">
        <v>4260175.83</v>
      </c>
      <c r="AN18" s="27">
        <v>3950030.0300000003</v>
      </c>
      <c r="AO18" s="27">
        <v>3370818.94</v>
      </c>
      <c r="AP18" s="27">
        <v>1173806</v>
      </c>
      <c r="AQ18" s="27">
        <v>1503587.54</v>
      </c>
      <c r="AR18" s="27">
        <v>1143262.3399999999</v>
      </c>
      <c r="AS18" s="27">
        <v>3154459.58</v>
      </c>
      <c r="AT18" s="27">
        <v>2846048.29</v>
      </c>
      <c r="AU18" s="27">
        <v>2452518.27</v>
      </c>
      <c r="AV18" s="27">
        <v>1570000</v>
      </c>
      <c r="AW18" s="27">
        <v>1047626.72</v>
      </c>
      <c r="AX18" s="27">
        <v>935077.17</v>
      </c>
      <c r="AY18" s="27">
        <v>1013254.73</v>
      </c>
      <c r="AZ18" s="27">
        <v>952608.15</v>
      </c>
      <c r="BA18" s="27">
        <v>950268.12</v>
      </c>
      <c r="BB18" s="15">
        <f>F18+I18+L18+O18+R18+U18+X18+AA18+AD18+AG18+AJ18+AM18+AP18+AS18+AV18+AY18</f>
        <v>178330393.29</v>
      </c>
      <c r="BC18" s="15">
        <f>G18+J18+M18+P18+S18+V18+Y18+AB18+AE18+AH18+AK18+AN18+AQ18+AT18+AW18+AZ18</f>
        <v>179016144.45</v>
      </c>
      <c r="BD18" s="15">
        <f>H18+K18+N18+Q18+T18+W18+Z18+AC18+AF18+AI18+AL18+AO18+AR18+AU18+AX18+BA18</f>
        <v>182904044.45000002</v>
      </c>
    </row>
    <row r="19" spans="1:56" s="40" customFormat="1" ht="19.5" customHeight="1">
      <c r="A19" s="15" t="s">
        <v>2817</v>
      </c>
      <c r="B19" s="15" t="s">
        <v>2818</v>
      </c>
      <c r="E19" s="40" t="s">
        <v>2818</v>
      </c>
      <c r="F19" s="27"/>
      <c r="G19" s="27"/>
      <c r="H19" s="27">
        <v>1399354.52</v>
      </c>
      <c r="I19" s="27"/>
      <c r="J19" s="27"/>
      <c r="K19" s="27">
        <v>1687431.23</v>
      </c>
      <c r="L19" s="27"/>
      <c r="M19" s="27"/>
      <c r="N19" s="27">
        <v>248989.86</v>
      </c>
      <c r="O19" s="27"/>
      <c r="P19" s="27"/>
      <c r="Q19" s="27">
        <v>345831.23</v>
      </c>
      <c r="R19" s="27"/>
      <c r="S19" s="27"/>
      <c r="T19" s="27">
        <v>474184.81</v>
      </c>
      <c r="U19" s="38"/>
      <c r="V19" s="38"/>
      <c r="W19" s="38">
        <v>313823</v>
      </c>
      <c r="X19" s="27"/>
      <c r="Y19" s="27"/>
      <c r="Z19" s="27">
        <v>991070</v>
      </c>
      <c r="AA19" s="27"/>
      <c r="AB19" s="27"/>
      <c r="AC19" s="27">
        <v>703438.4</v>
      </c>
      <c r="AD19" s="27"/>
      <c r="AE19" s="27"/>
      <c r="AF19" s="27">
        <v>307414.52</v>
      </c>
      <c r="AG19" s="27"/>
      <c r="AH19" s="27"/>
      <c r="AI19" s="27">
        <v>287990.59</v>
      </c>
      <c r="AJ19" s="27"/>
      <c r="AK19" s="27"/>
      <c r="AL19" s="27">
        <v>354495.28</v>
      </c>
      <c r="AM19" s="27"/>
      <c r="AN19" s="27"/>
      <c r="AO19" s="27">
        <v>1332534.44</v>
      </c>
      <c r="AP19" s="27"/>
      <c r="AQ19" s="27"/>
      <c r="AR19" s="27">
        <v>251886.26</v>
      </c>
      <c r="AS19" s="27"/>
      <c r="AT19" s="27"/>
      <c r="AU19" s="27">
        <v>286116.89</v>
      </c>
      <c r="AV19" s="27"/>
      <c r="AW19" s="27"/>
      <c r="AX19" s="27">
        <v>153750.35</v>
      </c>
      <c r="AY19" s="27"/>
      <c r="AZ19" s="27"/>
      <c r="BA19" s="27">
        <v>51227.65</v>
      </c>
      <c r="BB19" s="15">
        <f>F19+I19+L19+O19+R19+U19+X19+AA19+AD19+AG19+AJ19+AM19+AP19+AS19+AV19+AY19</f>
        <v>0</v>
      </c>
      <c r="BC19" s="15">
        <f>G19+J19+M19+P19+S19+V19+Y19+AB19+AE19+AH19+AK19+AN19+AQ19+AT19+AW19+AZ19</f>
        <v>0</v>
      </c>
      <c r="BD19" s="15">
        <f>H19+K19+N19+Q19+T19+W19+Z19+AC19+AF19+AI19+AL19+AO19+AR19+AU19+AX19+BA19</f>
        <v>9189539.030000001</v>
      </c>
    </row>
    <row r="20" spans="1:56" s="40" customFormat="1" ht="15">
      <c r="A20" s="15" t="s">
        <v>2819</v>
      </c>
      <c r="B20" s="15" t="s">
        <v>2820</v>
      </c>
      <c r="C20" s="39" t="s">
        <v>2820</v>
      </c>
      <c r="D20" s="14" t="s">
        <v>2820</v>
      </c>
      <c r="E20" s="36" t="s">
        <v>2820</v>
      </c>
      <c r="F20" s="27">
        <v>61827365.07</v>
      </c>
      <c r="G20" s="27">
        <v>55846731.37</v>
      </c>
      <c r="H20" s="27">
        <v>54083081.75</v>
      </c>
      <c r="I20" s="27">
        <v>13788629.5</v>
      </c>
      <c r="J20" s="27">
        <v>11746351.59</v>
      </c>
      <c r="K20" s="27">
        <v>14220248.23</v>
      </c>
      <c r="L20" s="27">
        <v>3150561.12</v>
      </c>
      <c r="M20" s="27">
        <v>2931411.11</v>
      </c>
      <c r="N20" s="27">
        <v>2480773.42</v>
      </c>
      <c r="O20" s="27">
        <v>3076350.35</v>
      </c>
      <c r="P20" s="27">
        <v>3475592.3</v>
      </c>
      <c r="Q20" s="27">
        <v>3137278.95</v>
      </c>
      <c r="R20" s="27">
        <v>3881264.98</v>
      </c>
      <c r="S20" s="27">
        <v>3976257.34</v>
      </c>
      <c r="T20" s="27">
        <v>2658251.87</v>
      </c>
      <c r="U20" s="38">
        <v>3198673.8</v>
      </c>
      <c r="V20" s="38">
        <v>2976555.2</v>
      </c>
      <c r="W20" s="38">
        <v>2310835.36</v>
      </c>
      <c r="X20" s="27">
        <v>3211258.5</v>
      </c>
      <c r="Y20" s="27">
        <v>5109602.5</v>
      </c>
      <c r="Z20" s="27">
        <v>4390685</v>
      </c>
      <c r="AA20" s="27">
        <v>6483733.08</v>
      </c>
      <c r="AB20" s="27">
        <v>3384963.24</v>
      </c>
      <c r="AC20" s="27">
        <v>3082015.87</v>
      </c>
      <c r="AD20" s="27">
        <v>4606021.55</v>
      </c>
      <c r="AE20" s="27">
        <v>3840922.85</v>
      </c>
      <c r="AF20" s="27">
        <v>3555581.18</v>
      </c>
      <c r="AG20" s="27">
        <v>3199720.66</v>
      </c>
      <c r="AH20" s="27">
        <v>2669307.52</v>
      </c>
      <c r="AI20" s="27">
        <v>2277996.84</v>
      </c>
      <c r="AJ20" s="27">
        <v>1955141.95</v>
      </c>
      <c r="AK20" s="27">
        <v>1341649.6</v>
      </c>
      <c r="AL20" s="27">
        <v>1602745</v>
      </c>
      <c r="AM20" s="27">
        <v>2062248.28</v>
      </c>
      <c r="AN20" s="27">
        <v>3225146.2</v>
      </c>
      <c r="AO20" s="27">
        <v>3237888.83</v>
      </c>
      <c r="AP20" s="27">
        <v>1114060</v>
      </c>
      <c r="AQ20" s="27">
        <v>370402.71</v>
      </c>
      <c r="AR20" s="27">
        <v>246063</v>
      </c>
      <c r="AS20" s="27">
        <v>4200122.61</v>
      </c>
      <c r="AT20" s="27">
        <v>3736301.38</v>
      </c>
      <c r="AU20" s="27">
        <v>4267709.21</v>
      </c>
      <c r="AV20" s="27">
        <v>700000</v>
      </c>
      <c r="AW20" s="27">
        <v>1109983</v>
      </c>
      <c r="AX20" s="27">
        <v>1045647.1</v>
      </c>
      <c r="AY20" s="27">
        <v>1305599.6</v>
      </c>
      <c r="AZ20" s="27">
        <v>1750051.47</v>
      </c>
      <c r="BA20" s="27">
        <v>1932320.75</v>
      </c>
      <c r="BB20" s="15">
        <f>F20+I20+L20+O20+R20+U20+X20+AA20+AD20+AG20+AJ20+AM20+AP20+AS20+AV20+AY20</f>
        <v>117760751.04999998</v>
      </c>
      <c r="BC20" s="15">
        <f>G20+J20+M20+P20+S20+V20+Y20+AB20+AE20+AH20+AK20+AN20+AQ20+AT20+AW20+AZ20</f>
        <v>107491229.37999997</v>
      </c>
      <c r="BD20" s="15">
        <f>H20+K20+N20+Q20+T20+W20+Z20+AC20+AF20+AI20+AL20+AO20+AR20+AU20+AX20+BA20</f>
        <v>104529122.36000001</v>
      </c>
    </row>
    <row r="21" spans="1:56" s="40" customFormat="1" ht="15">
      <c r="A21" s="15" t="s">
        <v>2821</v>
      </c>
      <c r="B21" s="15" t="s">
        <v>2822</v>
      </c>
      <c r="C21" s="39" t="s">
        <v>2822</v>
      </c>
      <c r="D21" s="14" t="s">
        <v>2822</v>
      </c>
      <c r="E21" s="36" t="s">
        <v>2822</v>
      </c>
      <c r="F21" s="27">
        <v>313960181.76</v>
      </c>
      <c r="G21" s="27">
        <v>340481492.9</v>
      </c>
      <c r="H21" s="27">
        <v>343245495.67999995</v>
      </c>
      <c r="I21" s="27">
        <v>130023844.03999999</v>
      </c>
      <c r="J21" s="27">
        <v>140957275.29000002</v>
      </c>
      <c r="K21" s="27">
        <v>140407259.56999996</v>
      </c>
      <c r="L21" s="27">
        <v>30777259.72</v>
      </c>
      <c r="M21" s="27">
        <v>37526286.17</v>
      </c>
      <c r="N21" s="27">
        <v>36581268.26</v>
      </c>
      <c r="O21" s="27">
        <v>28606470.080000002</v>
      </c>
      <c r="P21" s="27">
        <v>31919852.25</v>
      </c>
      <c r="Q21" s="27">
        <v>30741486.34</v>
      </c>
      <c r="R21" s="27">
        <v>27947704.19</v>
      </c>
      <c r="S21" s="27">
        <v>30070376.34</v>
      </c>
      <c r="T21" s="27">
        <v>29727859.94</v>
      </c>
      <c r="U21" s="38">
        <v>30518121.810000002</v>
      </c>
      <c r="V21" s="38">
        <v>31927296.310000002</v>
      </c>
      <c r="W21" s="38">
        <v>31230358.29</v>
      </c>
      <c r="X21" s="27">
        <v>51075375.40999999</v>
      </c>
      <c r="Y21" s="27">
        <v>56875473.940000005</v>
      </c>
      <c r="Z21" s="27">
        <v>60299055.8</v>
      </c>
      <c r="AA21" s="27">
        <v>21651740.09</v>
      </c>
      <c r="AB21" s="27">
        <v>25959095.38</v>
      </c>
      <c r="AC21" s="27">
        <v>27558840.58</v>
      </c>
      <c r="AD21" s="27">
        <v>25021375</v>
      </c>
      <c r="AE21" s="27">
        <v>27679409.2</v>
      </c>
      <c r="AF21" s="27">
        <v>29176110.08</v>
      </c>
      <c r="AG21" s="27">
        <v>30196838</v>
      </c>
      <c r="AH21" s="27">
        <v>31901127.27</v>
      </c>
      <c r="AI21" s="27">
        <v>28335960.13</v>
      </c>
      <c r="AJ21" s="27">
        <v>28800926.99</v>
      </c>
      <c r="AK21" s="27">
        <v>30532071.58</v>
      </c>
      <c r="AL21" s="27">
        <v>31800643.03</v>
      </c>
      <c r="AM21" s="27">
        <v>35162771.65</v>
      </c>
      <c r="AN21" s="27">
        <v>39091778.71</v>
      </c>
      <c r="AO21" s="27">
        <v>39413339.21</v>
      </c>
      <c r="AP21" s="27">
        <v>15163500</v>
      </c>
      <c r="AQ21" s="27">
        <v>17550195.240000002</v>
      </c>
      <c r="AR21" s="27">
        <v>18288995.87</v>
      </c>
      <c r="AS21" s="27">
        <v>29439106.32</v>
      </c>
      <c r="AT21" s="27">
        <v>32622563.76</v>
      </c>
      <c r="AU21" s="27">
        <v>32024243.92</v>
      </c>
      <c r="AV21" s="27">
        <v>19579800</v>
      </c>
      <c r="AW21" s="27">
        <v>23453013.020000003</v>
      </c>
      <c r="AX21" s="27">
        <v>21644404.51</v>
      </c>
      <c r="AY21" s="27">
        <v>17289509.759999998</v>
      </c>
      <c r="AZ21" s="27">
        <v>19266328.29</v>
      </c>
      <c r="BA21" s="27">
        <v>20648560.64</v>
      </c>
      <c r="BB21" s="15">
        <f>F21+I21+L21+O21+R21+U21+X21+AA21+AD21+AG21+AJ21+AM21+AP21+AS21+AV21+AY21</f>
        <v>835214524.8199999</v>
      </c>
      <c r="BC21" s="15">
        <f>G21+J21+M21+P21+S21+V21+Y21+AB21+AE21+AH21+AK21+AN21+AQ21+AT21+AW21+AZ21</f>
        <v>917813635.6500001</v>
      </c>
      <c r="BD21" s="15">
        <f>H21+K21+N21+Q21+T21+W21+Z21+AC21+AF21+AI21+AL21+AO21+AR21+AU21+AX21+BA21</f>
        <v>921123881.8499999</v>
      </c>
    </row>
    <row r="22" spans="1:56" s="40" customFormat="1" ht="15">
      <c r="A22" s="15" t="s">
        <v>2823</v>
      </c>
      <c r="B22" s="15" t="s">
        <v>2845</v>
      </c>
      <c r="C22" s="39" t="s">
        <v>2845</v>
      </c>
      <c r="D22" s="14" t="s">
        <v>2845</v>
      </c>
      <c r="E22" s="36" t="s">
        <v>2845</v>
      </c>
      <c r="F22" s="27">
        <v>79862982.41</v>
      </c>
      <c r="G22" s="27">
        <v>83081897.4</v>
      </c>
      <c r="H22" s="27">
        <v>87401439.76</v>
      </c>
      <c r="I22" s="27">
        <v>26215559.3</v>
      </c>
      <c r="J22" s="27">
        <v>27347908.85</v>
      </c>
      <c r="K22" s="27">
        <v>29156589.11</v>
      </c>
      <c r="L22" s="27">
        <v>6297169.890000001</v>
      </c>
      <c r="M22" s="27">
        <v>6631455.21</v>
      </c>
      <c r="N22" s="27">
        <v>6812177.050000001</v>
      </c>
      <c r="O22" s="27">
        <v>4612844.970000001</v>
      </c>
      <c r="P22" s="27">
        <v>5130782.890000001</v>
      </c>
      <c r="Q22" s="27">
        <v>5651398.16</v>
      </c>
      <c r="R22" s="27">
        <v>4001157.23</v>
      </c>
      <c r="S22" s="27">
        <v>4043813.54</v>
      </c>
      <c r="T22" s="27">
        <v>4537726.9799999995</v>
      </c>
      <c r="U22" s="38">
        <v>1708404</v>
      </c>
      <c r="V22" s="38">
        <v>2531778.88</v>
      </c>
      <c r="W22" s="38">
        <v>2539797.34</v>
      </c>
      <c r="X22" s="27">
        <v>9364575.59</v>
      </c>
      <c r="Y22" s="27">
        <v>8828833.84</v>
      </c>
      <c r="Z22" s="27">
        <v>9879866</v>
      </c>
      <c r="AA22" s="27">
        <v>6207778.5</v>
      </c>
      <c r="AB22" s="27">
        <v>6038294.5</v>
      </c>
      <c r="AC22" s="27">
        <v>5996236.5</v>
      </c>
      <c r="AD22" s="27">
        <v>4570634.47</v>
      </c>
      <c r="AE22" s="27">
        <v>5118848.33</v>
      </c>
      <c r="AF22" s="27">
        <v>5333446.29</v>
      </c>
      <c r="AG22" s="27">
        <v>6967656.66</v>
      </c>
      <c r="AH22" s="27">
        <v>6894928</v>
      </c>
      <c r="AI22" s="27">
        <v>7222076</v>
      </c>
      <c r="AJ22" s="27">
        <v>5612870.5</v>
      </c>
      <c r="AK22" s="27">
        <v>5869295.95</v>
      </c>
      <c r="AL22" s="27">
        <v>5901491.72</v>
      </c>
      <c r="AM22" s="27">
        <v>8291660</v>
      </c>
      <c r="AN22" s="27">
        <v>9181800</v>
      </c>
      <c r="AO22" s="27">
        <v>10750413</v>
      </c>
      <c r="AP22" s="27">
        <v>2528000</v>
      </c>
      <c r="AQ22" s="27">
        <v>2889343</v>
      </c>
      <c r="AR22" s="27">
        <v>3086027</v>
      </c>
      <c r="AS22" s="27">
        <v>10087141.67</v>
      </c>
      <c r="AT22" s="27">
        <v>9969377</v>
      </c>
      <c r="AU22" s="27">
        <v>9710190.700000001</v>
      </c>
      <c r="AV22" s="27">
        <v>3700000</v>
      </c>
      <c r="AW22" s="27">
        <v>3042116</v>
      </c>
      <c r="AX22" s="27">
        <v>3475148.5700000003</v>
      </c>
      <c r="AY22" s="27">
        <v>4146563.2199999997</v>
      </c>
      <c r="AZ22" s="27">
        <v>4955623.96</v>
      </c>
      <c r="BA22" s="27">
        <v>4949112.5</v>
      </c>
      <c r="BB22" s="15">
        <f>F22+I22+L22+O22+R22+U22+X22+AA22+AD22+AG22+AJ22+AM22+AP22+AS22+AV22+AY22</f>
        <v>184174998.40999997</v>
      </c>
      <c r="BC22" s="15">
        <f>G22+J22+M22+P22+S22+V22+Y22+AB22+AE22+AH22+AK22+AN22+AQ22+AT22+AW22+AZ22</f>
        <v>191556097.35</v>
      </c>
      <c r="BD22" s="15">
        <f>H22+K22+N22+Q22+T22+W22+Z22+AC22+AF22+AI22+AL22+AO22+AR22+AU22+AX22+BA22</f>
        <v>202403136.67999998</v>
      </c>
    </row>
    <row r="23" spans="1:56" s="40" customFormat="1" ht="15">
      <c r="A23" s="15" t="s">
        <v>2824</v>
      </c>
      <c r="B23" s="15" t="s">
        <v>2825</v>
      </c>
      <c r="C23" s="39" t="s">
        <v>2825</v>
      </c>
      <c r="D23" s="14" t="s">
        <v>2825</v>
      </c>
      <c r="E23" s="36" t="s">
        <v>2825</v>
      </c>
      <c r="F23" s="27">
        <v>174488678.65</v>
      </c>
      <c r="G23" s="27">
        <v>176112901.84</v>
      </c>
      <c r="H23" s="27">
        <v>177066089.5</v>
      </c>
      <c r="I23" s="27">
        <v>52954597.5</v>
      </c>
      <c r="J23" s="27">
        <v>52241882.2</v>
      </c>
      <c r="K23" s="27">
        <v>65327424.36</v>
      </c>
      <c r="L23" s="27">
        <v>13120730.3</v>
      </c>
      <c r="M23" s="27">
        <v>13965357.42</v>
      </c>
      <c r="N23" s="27">
        <v>13608749</v>
      </c>
      <c r="O23" s="27">
        <v>8191531.5</v>
      </c>
      <c r="P23" s="27">
        <v>9091565</v>
      </c>
      <c r="Q23" s="27">
        <v>9146951.75</v>
      </c>
      <c r="R23" s="27">
        <v>10608543</v>
      </c>
      <c r="S23" s="27">
        <v>10679805</v>
      </c>
      <c r="T23" s="27">
        <v>9993467.5</v>
      </c>
      <c r="U23" s="38">
        <v>6776287.5</v>
      </c>
      <c r="V23" s="38">
        <v>7087327.5</v>
      </c>
      <c r="W23" s="38">
        <v>7462881.25</v>
      </c>
      <c r="X23" s="27">
        <v>20099815</v>
      </c>
      <c r="Y23" s="27">
        <v>21910022</v>
      </c>
      <c r="Z23" s="27">
        <v>20843131</v>
      </c>
      <c r="AA23" s="27">
        <v>8522695</v>
      </c>
      <c r="AB23" s="27">
        <v>11348750</v>
      </c>
      <c r="AC23" s="27">
        <v>11403132.5</v>
      </c>
      <c r="AD23" s="27">
        <v>10698335</v>
      </c>
      <c r="AE23" s="27">
        <v>10680962.33</v>
      </c>
      <c r="AF23" s="27">
        <v>11015740</v>
      </c>
      <c r="AG23" s="27">
        <v>10883511.5</v>
      </c>
      <c r="AH23" s="27">
        <v>11902257</v>
      </c>
      <c r="AI23" s="27">
        <v>11666207.5</v>
      </c>
      <c r="AJ23" s="27">
        <v>10423227.5</v>
      </c>
      <c r="AK23" s="27">
        <v>10399793</v>
      </c>
      <c r="AL23" s="27">
        <v>10024720.25</v>
      </c>
      <c r="AM23" s="27">
        <v>15069969.379999999</v>
      </c>
      <c r="AN23" s="27">
        <v>16124519.25</v>
      </c>
      <c r="AO23" s="27">
        <v>17820360</v>
      </c>
      <c r="AP23" s="27">
        <v>5030120</v>
      </c>
      <c r="AQ23" s="27">
        <v>6559920.25</v>
      </c>
      <c r="AR23" s="27">
        <v>6940948.75</v>
      </c>
      <c r="AS23" s="27">
        <v>17924429.25</v>
      </c>
      <c r="AT23" s="27">
        <v>17962352.25</v>
      </c>
      <c r="AU23" s="27">
        <v>15408953.75</v>
      </c>
      <c r="AV23" s="27">
        <v>7326000</v>
      </c>
      <c r="AW23" s="27">
        <v>7626411.61</v>
      </c>
      <c r="AX23" s="27">
        <v>8478085</v>
      </c>
      <c r="AY23" s="27">
        <v>7532699</v>
      </c>
      <c r="AZ23" s="27">
        <v>7344486.25</v>
      </c>
      <c r="BA23" s="27">
        <v>7845093.25</v>
      </c>
      <c r="BB23" s="15">
        <f>F23+I23+L23+O23+R23+U23+X23+AA23+AD23+AG23+AJ23+AM23+AP23+AS23+AV23+AY23</f>
        <v>379651170.08000004</v>
      </c>
      <c r="BC23" s="15">
        <f>G23+J23+M23+P23+S23+V23+Y23+AB23+AE23+AH23+AK23+AN23+AQ23+AT23+AW23+AZ23</f>
        <v>391038312.90000004</v>
      </c>
      <c r="BD23" s="15">
        <f>H23+K23+N23+Q23+T23+W23+Z23+AC23+AF23+AI23+AL23+AO23+AR23+AU23+AX23+BA23</f>
        <v>404051935.36</v>
      </c>
    </row>
    <row r="24" spans="1:56" s="40" customFormat="1" ht="15">
      <c r="A24" s="15" t="s">
        <v>2826</v>
      </c>
      <c r="B24" s="15" t="s">
        <v>2827</v>
      </c>
      <c r="C24" s="39" t="s">
        <v>2827</v>
      </c>
      <c r="D24" s="14" t="s">
        <v>2827</v>
      </c>
      <c r="E24" s="36" t="s">
        <v>2827</v>
      </c>
      <c r="F24" s="27">
        <v>22452789.33</v>
      </c>
      <c r="G24" s="27">
        <v>21714528</v>
      </c>
      <c r="H24" s="27">
        <v>25709848.2</v>
      </c>
      <c r="I24" s="27">
        <v>8291591.52</v>
      </c>
      <c r="J24" s="27">
        <v>7981907.390000001</v>
      </c>
      <c r="K24" s="27">
        <v>11202371.43</v>
      </c>
      <c r="L24" s="27">
        <v>741736.25</v>
      </c>
      <c r="M24" s="27">
        <v>772720.3</v>
      </c>
      <c r="N24" s="27">
        <v>3004698.55</v>
      </c>
      <c r="O24" s="27">
        <v>1155451.89</v>
      </c>
      <c r="P24" s="27">
        <v>1366054.79</v>
      </c>
      <c r="Q24" s="27">
        <v>1501134.08</v>
      </c>
      <c r="R24" s="27">
        <v>1428258.38</v>
      </c>
      <c r="S24" s="27">
        <v>1895396.4</v>
      </c>
      <c r="T24" s="27">
        <v>1955681.2600000002</v>
      </c>
      <c r="U24" s="38">
        <v>1729804.43</v>
      </c>
      <c r="V24" s="38">
        <v>1292337.0799999998</v>
      </c>
      <c r="W24" s="38">
        <v>1243401.6500000001</v>
      </c>
      <c r="X24" s="27">
        <v>3345416.91</v>
      </c>
      <c r="Y24" s="27">
        <v>3104517.88</v>
      </c>
      <c r="Z24" s="27">
        <v>3704759.3600000003</v>
      </c>
      <c r="AA24" s="27">
        <v>748905.5</v>
      </c>
      <c r="AB24" s="27">
        <v>1288679.83</v>
      </c>
      <c r="AC24" s="27">
        <v>1922606.3</v>
      </c>
      <c r="AD24" s="27">
        <v>1345234.5</v>
      </c>
      <c r="AE24" s="27">
        <v>1426191.29</v>
      </c>
      <c r="AF24" s="27">
        <v>1736418.66</v>
      </c>
      <c r="AG24" s="27">
        <v>1948086.2</v>
      </c>
      <c r="AH24" s="27">
        <v>1944554.28</v>
      </c>
      <c r="AI24" s="27">
        <v>1925667.65</v>
      </c>
      <c r="AJ24" s="27">
        <v>1843669.18</v>
      </c>
      <c r="AK24" s="27">
        <v>1853325.4500000002</v>
      </c>
      <c r="AL24" s="27">
        <v>2258473.28</v>
      </c>
      <c r="AM24" s="27">
        <v>2309826.25</v>
      </c>
      <c r="AN24" s="27">
        <v>2589171.24</v>
      </c>
      <c r="AO24" s="27">
        <v>2557394</v>
      </c>
      <c r="AP24" s="27">
        <v>575822</v>
      </c>
      <c r="AQ24" s="27">
        <v>885175.4400000001</v>
      </c>
      <c r="AR24" s="27">
        <v>1286368.0499999998</v>
      </c>
      <c r="AS24" s="27">
        <v>1891970.85</v>
      </c>
      <c r="AT24" s="27">
        <v>1978732.7799999998</v>
      </c>
      <c r="AU24" s="27">
        <v>2304996.6</v>
      </c>
      <c r="AV24" s="27">
        <v>1125000</v>
      </c>
      <c r="AW24" s="27">
        <v>1139286.8900000001</v>
      </c>
      <c r="AX24" s="27">
        <v>1186616.8699999999</v>
      </c>
      <c r="AY24" s="27">
        <v>1052539.25</v>
      </c>
      <c r="AZ24" s="27">
        <v>936584.26</v>
      </c>
      <c r="BA24" s="27">
        <v>1114287.63</v>
      </c>
      <c r="BB24" s="15">
        <f>F24+I24+L24+O24+R24+U24+X24+AA24+AD24+AG24+AJ24+AM24+AP24+AS24+AV24+AY24</f>
        <v>51986102.44</v>
      </c>
      <c r="BC24" s="15">
        <f>G24+J24+M24+P24+S24+V24+Y24+AB24+AE24+AH24+AK24+AN24+AQ24+AT24+AW24+AZ24</f>
        <v>52169163.300000004</v>
      </c>
      <c r="BD24" s="15">
        <f>H24+K24+N24+Q24+T24+W24+Z24+AC24+AF24+AI24+AL24+AO24+AR24+AU24+AX24+BA24</f>
        <v>64614723.56999998</v>
      </c>
    </row>
    <row r="25" spans="1:56" s="40" customFormat="1" ht="15">
      <c r="A25" s="15" t="s">
        <v>2828</v>
      </c>
      <c r="B25" s="15" t="s">
        <v>2829</v>
      </c>
      <c r="C25" s="39" t="s">
        <v>2829</v>
      </c>
      <c r="D25" s="14" t="s">
        <v>2829</v>
      </c>
      <c r="E25" s="36" t="s">
        <v>2829</v>
      </c>
      <c r="F25" s="27">
        <v>75919794.16</v>
      </c>
      <c r="G25" s="27">
        <v>65704932.71</v>
      </c>
      <c r="H25" s="27">
        <v>84135210.83999999</v>
      </c>
      <c r="I25" s="27">
        <v>24896549.179999996</v>
      </c>
      <c r="J25" s="27">
        <v>23066847.66</v>
      </c>
      <c r="K25" s="27">
        <v>24753630.45</v>
      </c>
      <c r="L25" s="27">
        <v>4909365.58</v>
      </c>
      <c r="M25" s="27">
        <v>3044830.58</v>
      </c>
      <c r="N25" s="27">
        <v>2843101.75</v>
      </c>
      <c r="O25" s="27">
        <v>4373794.51</v>
      </c>
      <c r="P25" s="27">
        <v>3203885.19</v>
      </c>
      <c r="Q25" s="27">
        <v>2361765.64</v>
      </c>
      <c r="R25" s="27">
        <v>2865765.54</v>
      </c>
      <c r="S25" s="27">
        <v>4365183.4799999995</v>
      </c>
      <c r="T25" s="27">
        <v>2995553.4699999997</v>
      </c>
      <c r="U25" s="38">
        <v>3412726.67</v>
      </c>
      <c r="V25" s="38">
        <v>2020290.47</v>
      </c>
      <c r="W25" s="38">
        <v>2336302.58</v>
      </c>
      <c r="X25" s="27">
        <v>7254341.959999999</v>
      </c>
      <c r="Y25" s="27">
        <v>8267053.22</v>
      </c>
      <c r="Z25" s="27">
        <v>6920908.65</v>
      </c>
      <c r="AA25" s="27">
        <v>2964530.57</v>
      </c>
      <c r="AB25" s="27">
        <v>3156984.96</v>
      </c>
      <c r="AC25" s="27">
        <v>2719022.03</v>
      </c>
      <c r="AD25" s="27">
        <v>5386174.39</v>
      </c>
      <c r="AE25" s="27">
        <v>5344121.63</v>
      </c>
      <c r="AF25" s="27">
        <v>5008729.32</v>
      </c>
      <c r="AG25" s="27">
        <v>3152318.28</v>
      </c>
      <c r="AH25" s="27">
        <v>3765653.2800000003</v>
      </c>
      <c r="AI25" s="27">
        <v>3498473.3000000003</v>
      </c>
      <c r="AJ25" s="27">
        <v>4688074.5</v>
      </c>
      <c r="AK25" s="27">
        <v>3662161.38</v>
      </c>
      <c r="AL25" s="27">
        <v>3816736.59</v>
      </c>
      <c r="AM25" s="27">
        <v>6897390.24</v>
      </c>
      <c r="AN25" s="27">
        <v>7606461.319999999</v>
      </c>
      <c r="AO25" s="27">
        <v>7979212.02</v>
      </c>
      <c r="AP25" s="27">
        <v>1565560</v>
      </c>
      <c r="AQ25" s="27">
        <v>2925652.79</v>
      </c>
      <c r="AR25" s="27">
        <v>2309174.3</v>
      </c>
      <c r="AS25" s="27">
        <v>5100106.100000001</v>
      </c>
      <c r="AT25" s="27">
        <v>5087629.62</v>
      </c>
      <c r="AU25" s="27">
        <v>4570569.379999999</v>
      </c>
      <c r="AV25" s="27">
        <v>1220000</v>
      </c>
      <c r="AW25" s="27">
        <v>1764319.37</v>
      </c>
      <c r="AX25" s="27">
        <v>1966935.43</v>
      </c>
      <c r="AY25" s="27">
        <v>1658269.7100000002</v>
      </c>
      <c r="AZ25" s="27">
        <v>2130083.9699999997</v>
      </c>
      <c r="BA25" s="27">
        <v>5226802.649999999</v>
      </c>
      <c r="BB25" s="15">
        <f>F25+I25+L25+O25+R25+U25+X25+AA25+AD25+AG25+AJ25+AM25+AP25+AS25+AV25+AY25</f>
        <v>156264761.39</v>
      </c>
      <c r="BC25" s="15">
        <f>G25+J25+M25+P25+S25+V25+Y25+AB25+AE25+AH25+AK25+AN25+AQ25+AT25+AW25+AZ25</f>
        <v>145116091.63</v>
      </c>
      <c r="BD25" s="15">
        <f>H25+K25+N25+Q25+T25+W25+Z25+AC25+AF25+AI25+AL25+AO25+AR25+AU25+AX25+BA25</f>
        <v>163442128.40000004</v>
      </c>
    </row>
    <row r="26" spans="1:56" s="40" customFormat="1" ht="15">
      <c r="A26" s="15" t="s">
        <v>2830</v>
      </c>
      <c r="B26" s="15" t="s">
        <v>2831</v>
      </c>
      <c r="C26" s="39" t="s">
        <v>2831</v>
      </c>
      <c r="D26" s="14" t="s">
        <v>2831</v>
      </c>
      <c r="E26" s="36" t="s">
        <v>2831</v>
      </c>
      <c r="F26" s="27">
        <v>31985601.7</v>
      </c>
      <c r="G26" s="27">
        <v>31757437.5</v>
      </c>
      <c r="H26" s="27">
        <v>30843665.35</v>
      </c>
      <c r="I26" s="27">
        <v>13070972.24</v>
      </c>
      <c r="J26" s="27">
        <v>12718223.540000001</v>
      </c>
      <c r="K26" s="27">
        <v>12074777.46</v>
      </c>
      <c r="L26" s="27">
        <v>2846960.96</v>
      </c>
      <c r="M26" s="27">
        <v>2828639.02</v>
      </c>
      <c r="N26" s="27">
        <v>2717048.3000000003</v>
      </c>
      <c r="O26" s="27">
        <v>2071908.12</v>
      </c>
      <c r="P26" s="27">
        <v>2027970.9600000002</v>
      </c>
      <c r="Q26" s="27">
        <v>1889840.32</v>
      </c>
      <c r="R26" s="27">
        <v>1762316.0699999998</v>
      </c>
      <c r="S26" s="27">
        <v>1693700.03</v>
      </c>
      <c r="T26" s="27">
        <v>1620579.13</v>
      </c>
      <c r="U26" s="38">
        <v>1774470.2399999998</v>
      </c>
      <c r="V26" s="38">
        <v>1808879.85</v>
      </c>
      <c r="W26" s="38">
        <v>1758598.9300000002</v>
      </c>
      <c r="X26" s="27">
        <v>3614688.03</v>
      </c>
      <c r="Y26" s="27">
        <v>4124797.0700000003</v>
      </c>
      <c r="Z26" s="27">
        <v>5471647.719999999</v>
      </c>
      <c r="AA26" s="27">
        <v>2057135.2300000002</v>
      </c>
      <c r="AB26" s="27">
        <v>2098436.17</v>
      </c>
      <c r="AC26" s="27">
        <v>2065176.44</v>
      </c>
      <c r="AD26" s="27">
        <v>2451294.4</v>
      </c>
      <c r="AE26" s="27">
        <v>2293022.98</v>
      </c>
      <c r="AF26" s="27">
        <v>2405826.2600000002</v>
      </c>
      <c r="AG26" s="27">
        <v>2516577.64</v>
      </c>
      <c r="AH26" s="27">
        <v>2572438.84</v>
      </c>
      <c r="AI26" s="27">
        <v>2380777.15</v>
      </c>
      <c r="AJ26" s="27">
        <v>1908513</v>
      </c>
      <c r="AK26" s="27">
        <v>1729036.7999999998</v>
      </c>
      <c r="AL26" s="27">
        <v>1597086.9999999998</v>
      </c>
      <c r="AM26" s="27">
        <v>2683785.07</v>
      </c>
      <c r="AN26" s="27">
        <v>3343379.48</v>
      </c>
      <c r="AO26" s="27">
        <v>3187491.28</v>
      </c>
      <c r="AP26" s="27">
        <v>1251600</v>
      </c>
      <c r="AQ26" s="27">
        <v>1237047.3800000001</v>
      </c>
      <c r="AR26" s="27">
        <v>1094775</v>
      </c>
      <c r="AS26" s="27">
        <v>2634322.36</v>
      </c>
      <c r="AT26" s="27">
        <v>2582238.9599999995</v>
      </c>
      <c r="AU26" s="27">
        <v>2331712.2699999996</v>
      </c>
      <c r="AV26" s="27">
        <v>1609000</v>
      </c>
      <c r="AW26" s="27">
        <v>1546639.95</v>
      </c>
      <c r="AX26" s="27">
        <v>1491687.47</v>
      </c>
      <c r="AY26" s="27">
        <v>1288741.28</v>
      </c>
      <c r="AZ26" s="27">
        <v>1435008.98</v>
      </c>
      <c r="BA26" s="27">
        <v>1506956.63</v>
      </c>
      <c r="BB26" s="15">
        <f>F26+I26+L26+O26+R26+U26+X26+AA26+AD26+AG26+AJ26+AM26+AP26+AS26+AV26+AY26</f>
        <v>75527886.33999999</v>
      </c>
      <c r="BC26" s="15">
        <f>G26+J26+M26+P26+S26+V26+Y26+AB26+AE26+AH26+AK26+AN26+AQ26+AT26+AW26+AZ26</f>
        <v>75796897.51</v>
      </c>
      <c r="BD26" s="15">
        <f>H26+K26+N26+Q26+T26+W26+Z26+AC26+AF26+AI26+AL26+AO26+AR26+AU26+AX26+BA26</f>
        <v>74437646.70999998</v>
      </c>
    </row>
    <row r="27" spans="1:56" s="40" customFormat="1" ht="15">
      <c r="A27" s="15" t="s">
        <v>2832</v>
      </c>
      <c r="B27" s="15" t="s">
        <v>2833</v>
      </c>
      <c r="C27" s="39" t="s">
        <v>2833</v>
      </c>
      <c r="D27" s="14" t="s">
        <v>2833</v>
      </c>
      <c r="E27" s="36" t="s">
        <v>2833</v>
      </c>
      <c r="F27" s="27">
        <v>47276703.18</v>
      </c>
      <c r="G27" s="27">
        <v>42534496.629999995</v>
      </c>
      <c r="H27" s="27">
        <v>37414229.96</v>
      </c>
      <c r="I27" s="27">
        <v>12902711.389999999</v>
      </c>
      <c r="J27" s="27">
        <v>11107226.7</v>
      </c>
      <c r="K27" s="27">
        <v>13169574.47</v>
      </c>
      <c r="L27" s="27">
        <v>3199646.46</v>
      </c>
      <c r="M27" s="27">
        <v>2413035.5999999996</v>
      </c>
      <c r="N27" s="27">
        <v>3050371.13</v>
      </c>
      <c r="O27" s="27">
        <v>3776275.6899999995</v>
      </c>
      <c r="P27" s="27">
        <v>3967425.16</v>
      </c>
      <c r="Q27" s="27">
        <v>2760467.17</v>
      </c>
      <c r="R27" s="27">
        <v>2048590.3800000001</v>
      </c>
      <c r="S27" s="27">
        <v>2157253.33</v>
      </c>
      <c r="T27" s="27">
        <v>2049891.9599999997</v>
      </c>
      <c r="U27" s="38">
        <v>1754808.3499999999</v>
      </c>
      <c r="V27" s="38">
        <v>2446778.12</v>
      </c>
      <c r="W27" s="38">
        <v>2329408.26</v>
      </c>
      <c r="X27" s="27">
        <v>4894509.58</v>
      </c>
      <c r="Y27" s="27">
        <v>5031937.010000001</v>
      </c>
      <c r="Z27" s="27">
        <v>5941226.6</v>
      </c>
      <c r="AA27" s="27">
        <v>3206672.9299999997</v>
      </c>
      <c r="AB27" s="27">
        <v>2334986.86</v>
      </c>
      <c r="AC27" s="27">
        <v>2873473.7600000002</v>
      </c>
      <c r="AD27" s="27">
        <v>3261126.3099999996</v>
      </c>
      <c r="AE27" s="27">
        <v>2844602.4400000004</v>
      </c>
      <c r="AF27" s="27">
        <v>2902319.99</v>
      </c>
      <c r="AG27" s="27">
        <v>4295157.39</v>
      </c>
      <c r="AH27" s="27">
        <v>3965614.15</v>
      </c>
      <c r="AI27" s="27">
        <v>3325156.45</v>
      </c>
      <c r="AJ27" s="27">
        <v>3587812.5500000003</v>
      </c>
      <c r="AK27" s="27">
        <v>3463290.42</v>
      </c>
      <c r="AL27" s="27">
        <v>3172941.2399999998</v>
      </c>
      <c r="AM27" s="27">
        <v>3592592.67</v>
      </c>
      <c r="AN27" s="27">
        <v>3715923.1199999996</v>
      </c>
      <c r="AO27" s="27">
        <v>3970130.5500000003</v>
      </c>
      <c r="AP27" s="27">
        <v>968592</v>
      </c>
      <c r="AQ27" s="27">
        <v>1168144.2100000002</v>
      </c>
      <c r="AR27" s="27">
        <v>1160085.1099999999</v>
      </c>
      <c r="AS27" s="27">
        <v>3293848.66</v>
      </c>
      <c r="AT27" s="27">
        <v>3094736.0000000005</v>
      </c>
      <c r="AU27" s="27">
        <v>2476585.41</v>
      </c>
      <c r="AV27" s="27">
        <v>1105000</v>
      </c>
      <c r="AW27" s="27">
        <v>1324448.25</v>
      </c>
      <c r="AX27" s="27">
        <v>1564089.25</v>
      </c>
      <c r="AY27" s="27">
        <v>1712529.6</v>
      </c>
      <c r="AZ27" s="27">
        <v>1751299.86</v>
      </c>
      <c r="BA27" s="27">
        <v>2300015.58</v>
      </c>
      <c r="BB27" s="15">
        <f>F27+I27+L27+O27+R27+U27+X27+AA27+AD27+AG27+AJ27+AM27+AP27+AS27+AV27+AY27</f>
        <v>100876577.13999997</v>
      </c>
      <c r="BC27" s="15">
        <f>G27+J27+M27+P27+S27+V27+Y27+AB27+AE27+AH27+AK27+AN27+AQ27+AT27+AW27+AZ27</f>
        <v>93321197.86</v>
      </c>
      <c r="BD27" s="15">
        <f>H27+K27+N27+Q27+T27+W27+Z27+AC27+AF27+AI27+AL27+AO27+AR27+AU27+AX27+BA27</f>
        <v>90459966.88999999</v>
      </c>
    </row>
    <row r="28" spans="1:56" s="40" customFormat="1" ht="15">
      <c r="A28" s="15" t="s">
        <v>2834</v>
      </c>
      <c r="B28" s="15" t="s">
        <v>2835</v>
      </c>
      <c r="C28" s="39" t="s">
        <v>2835</v>
      </c>
      <c r="D28" s="14" t="s">
        <v>2835</v>
      </c>
      <c r="E28" s="36" t="s">
        <v>2835</v>
      </c>
      <c r="F28" s="27">
        <v>91515551.44999999</v>
      </c>
      <c r="G28" s="27">
        <v>86784157.25999999</v>
      </c>
      <c r="H28" s="27">
        <v>72359010.67999999</v>
      </c>
      <c r="I28" s="27">
        <v>27577866.31</v>
      </c>
      <c r="J28" s="27">
        <v>29868450.46</v>
      </c>
      <c r="K28" s="27">
        <v>32415332.27</v>
      </c>
      <c r="L28" s="27">
        <v>3231567.3299999996</v>
      </c>
      <c r="M28" s="27">
        <v>2789140.16</v>
      </c>
      <c r="N28" s="27">
        <v>2515295.58</v>
      </c>
      <c r="O28" s="27">
        <v>4146417.5999999996</v>
      </c>
      <c r="P28" s="27">
        <v>4438068.66</v>
      </c>
      <c r="Q28" s="27">
        <v>9492248.110000001</v>
      </c>
      <c r="R28" s="27">
        <v>8158502.040000001</v>
      </c>
      <c r="S28" s="27">
        <v>5536559.91</v>
      </c>
      <c r="T28" s="27">
        <v>5128247.89</v>
      </c>
      <c r="U28" s="38">
        <v>3039313.2300000004</v>
      </c>
      <c r="V28" s="38">
        <v>2679962.1700000004</v>
      </c>
      <c r="W28" s="38">
        <v>2634144.000000001</v>
      </c>
      <c r="X28" s="27">
        <v>6037769.04</v>
      </c>
      <c r="Y28" s="27">
        <v>6663769.04</v>
      </c>
      <c r="Z28" s="27">
        <v>10849926.080000002</v>
      </c>
      <c r="AA28" s="27">
        <v>2193679.3</v>
      </c>
      <c r="AB28" s="27">
        <v>1575770.82</v>
      </c>
      <c r="AC28" s="27">
        <v>1474962.29</v>
      </c>
      <c r="AD28" s="27">
        <v>3249797.52</v>
      </c>
      <c r="AE28" s="27">
        <v>4657628.57</v>
      </c>
      <c r="AF28" s="27">
        <v>5625548.370000001</v>
      </c>
      <c r="AG28" s="27">
        <v>4076945.92</v>
      </c>
      <c r="AH28" s="27">
        <v>3706984.880000001</v>
      </c>
      <c r="AI28" s="27">
        <v>3363988.6500000004</v>
      </c>
      <c r="AJ28" s="27">
        <v>1644707.7899999998</v>
      </c>
      <c r="AK28" s="27">
        <v>4462174.9</v>
      </c>
      <c r="AL28" s="27">
        <v>3329836.57</v>
      </c>
      <c r="AM28" s="27">
        <v>7728879.249999998</v>
      </c>
      <c r="AN28" s="27">
        <v>10857794.550000003</v>
      </c>
      <c r="AO28" s="27">
        <v>11214199.88</v>
      </c>
      <c r="AP28" s="27">
        <v>2291622</v>
      </c>
      <c r="AQ28" s="27">
        <v>2690699.83</v>
      </c>
      <c r="AR28" s="27">
        <v>2705282.95</v>
      </c>
      <c r="AS28" s="27">
        <v>4220080.470000001</v>
      </c>
      <c r="AT28" s="27">
        <v>4378535.430000001</v>
      </c>
      <c r="AU28" s="27">
        <v>4344704.54</v>
      </c>
      <c r="AV28" s="27">
        <v>3107677.88</v>
      </c>
      <c r="AW28" s="27">
        <v>3837552.96</v>
      </c>
      <c r="AX28" s="27">
        <v>3618891.3300000005</v>
      </c>
      <c r="AY28" s="27">
        <v>2554792.0700000003</v>
      </c>
      <c r="AZ28" s="27">
        <v>2332237.9699999997</v>
      </c>
      <c r="BA28" s="27">
        <v>3485817.87</v>
      </c>
      <c r="BB28" s="15">
        <f>F28+I28+L28+O28+R28+U28+X28+AA28+AD28+AG28+AJ28+AM28+AP28+AS28+AV28+AY28</f>
        <v>174775169.19999996</v>
      </c>
      <c r="BC28" s="15">
        <f>G28+J28+M28+P28+S28+V28+Y28+AB28+AE28+AH28+AK28+AN28+AQ28+AT28+AW28+AZ28</f>
        <v>177259487.57000002</v>
      </c>
      <c r="BD28" s="15">
        <f>H28+K28+N28+Q28+T28+W28+Z28+AC28+AF28+AI28+AL28+AO28+AR28+AU28+AX28+BA28</f>
        <v>174557437.05999997</v>
      </c>
    </row>
    <row r="29" spans="1:56" s="40" customFormat="1" ht="15">
      <c r="A29" s="15" t="s">
        <v>2836</v>
      </c>
      <c r="B29" s="15" t="s">
        <v>2837</v>
      </c>
      <c r="C29" s="39" t="s">
        <v>2839</v>
      </c>
      <c r="D29" s="14" t="s">
        <v>2839</v>
      </c>
      <c r="E29" s="36" t="s">
        <v>2837</v>
      </c>
      <c r="F29" s="27">
        <v>37497128.6</v>
      </c>
      <c r="G29" s="27">
        <v>50103673.31999999</v>
      </c>
      <c r="H29" s="27">
        <v>18764684.310000002</v>
      </c>
      <c r="I29" s="27">
        <v>9055039.68</v>
      </c>
      <c r="J29" s="27">
        <v>29468844.870000005</v>
      </c>
      <c r="K29" s="27">
        <v>3078194.4399999995</v>
      </c>
      <c r="L29" s="27">
        <v>2357837.11</v>
      </c>
      <c r="M29" s="27">
        <v>4714060.010000001</v>
      </c>
      <c r="N29" s="27">
        <v>332937.05</v>
      </c>
      <c r="O29" s="27">
        <v>2134996.5500000003</v>
      </c>
      <c r="P29" s="27">
        <v>7434325.91</v>
      </c>
      <c r="Q29" s="27">
        <v>805790.5800000001</v>
      </c>
      <c r="R29" s="27">
        <v>4316669.000000002</v>
      </c>
      <c r="S29" s="27">
        <v>4539600.99</v>
      </c>
      <c r="T29" s="27">
        <v>149443.65</v>
      </c>
      <c r="U29" s="38">
        <v>2664073.98</v>
      </c>
      <c r="V29" s="38">
        <v>8573684.7</v>
      </c>
      <c r="W29" s="38">
        <v>97110.68</v>
      </c>
      <c r="X29" s="27">
        <v>9992912.000000002</v>
      </c>
      <c r="Y29" s="27">
        <v>15898057.44</v>
      </c>
      <c r="Z29" s="27">
        <v>0</v>
      </c>
      <c r="AA29" s="27">
        <v>3394877.93</v>
      </c>
      <c r="AB29" s="27">
        <v>9373823.81</v>
      </c>
      <c r="AC29" s="27">
        <v>824655.98</v>
      </c>
      <c r="AD29" s="27">
        <v>6288430.93</v>
      </c>
      <c r="AE29" s="27">
        <v>9208014.720000003</v>
      </c>
      <c r="AF29" s="27">
        <v>429668.75</v>
      </c>
      <c r="AG29" s="27">
        <v>4122914.85</v>
      </c>
      <c r="AH29" s="27">
        <v>7041233.1</v>
      </c>
      <c r="AI29" s="27">
        <v>70880.09</v>
      </c>
      <c r="AJ29" s="27">
        <v>3898263.1900000004</v>
      </c>
      <c r="AK29" s="27">
        <v>8213129.590000001</v>
      </c>
      <c r="AL29" s="27">
        <v>205901.55</v>
      </c>
      <c r="AM29" s="27">
        <v>6476749.82</v>
      </c>
      <c r="AN29" s="27">
        <v>17365433.810000002</v>
      </c>
      <c r="AO29" s="27">
        <v>1204900.1</v>
      </c>
      <c r="AP29" s="27">
        <v>905680</v>
      </c>
      <c r="AQ29" s="27">
        <v>5552439.74</v>
      </c>
      <c r="AR29" s="27">
        <v>53863.39000000001</v>
      </c>
      <c r="AS29" s="27">
        <v>5566163.73</v>
      </c>
      <c r="AT29" s="27">
        <v>11293291.6</v>
      </c>
      <c r="AU29" s="27">
        <v>151760.03000000003</v>
      </c>
      <c r="AV29" s="27">
        <v>1302000</v>
      </c>
      <c r="AW29" s="27">
        <v>4296547.005</v>
      </c>
      <c r="AX29" s="27">
        <v>198691.57</v>
      </c>
      <c r="AY29" s="27">
        <v>475504.2</v>
      </c>
      <c r="AZ29" s="27">
        <v>1738864.95</v>
      </c>
      <c r="BA29" s="27">
        <v>169747.66999999998</v>
      </c>
      <c r="BB29" s="15">
        <f>F29+I29+L29+O29+R29+U29+X29+AA29+AD29+AG29+AJ29+AM29+AP29+AS29+AV29+AY29</f>
        <v>100449241.57</v>
      </c>
      <c r="BC29" s="15">
        <f>G29+J29+M29+P29+S29+V29+Y29+AB29+AE29+AH29+AK29+AN29+AQ29+AT29+AW29+AZ29</f>
        <v>194815025.565</v>
      </c>
      <c r="BD29" s="15">
        <f>H29+K29+N29+Q29+T29+W29+Z29+AC29+AF29+AI29+AL29+AO29+AR29+AU29+AX29+BA29</f>
        <v>26538229.840000007</v>
      </c>
    </row>
    <row r="30" spans="1:56" s="40" customFormat="1" ht="18" customHeight="1">
      <c r="A30" s="15" t="s">
        <v>2838</v>
      </c>
      <c r="B30" s="15" t="s">
        <v>2839</v>
      </c>
      <c r="E30" s="40" t="s">
        <v>2839</v>
      </c>
      <c r="F30" s="27"/>
      <c r="G30" s="27"/>
      <c r="H30" s="27">
        <v>124082624.66999999</v>
      </c>
      <c r="I30" s="27"/>
      <c r="J30" s="27"/>
      <c r="K30" s="27">
        <v>17109276.19</v>
      </c>
      <c r="L30" s="27"/>
      <c r="M30" s="27"/>
      <c r="N30" s="27">
        <v>6416425.199999999</v>
      </c>
      <c r="O30" s="27"/>
      <c r="P30" s="27"/>
      <c r="Q30" s="27">
        <v>8185643.32</v>
      </c>
      <c r="R30" s="27"/>
      <c r="S30" s="27"/>
      <c r="T30" s="27">
        <v>5575736.69</v>
      </c>
      <c r="U30" s="38"/>
      <c r="V30" s="38"/>
      <c r="W30" s="38">
        <v>9094742.16</v>
      </c>
      <c r="X30" s="27"/>
      <c r="Y30" s="27"/>
      <c r="Z30" s="27">
        <v>17269750.299999997</v>
      </c>
      <c r="AA30" s="27"/>
      <c r="AB30" s="27"/>
      <c r="AC30" s="27">
        <v>9142626.52</v>
      </c>
      <c r="AD30" s="27"/>
      <c r="AE30" s="27"/>
      <c r="AF30" s="27">
        <v>12048797.709999997</v>
      </c>
      <c r="AG30" s="27"/>
      <c r="AH30" s="27"/>
      <c r="AI30" s="27">
        <v>7689115.46</v>
      </c>
      <c r="AJ30" s="27"/>
      <c r="AK30" s="27"/>
      <c r="AL30" s="27">
        <v>7398199.45</v>
      </c>
      <c r="AM30" s="27"/>
      <c r="AN30" s="27"/>
      <c r="AO30" s="27">
        <v>15608831.29</v>
      </c>
      <c r="AP30" s="27"/>
      <c r="AQ30" s="27"/>
      <c r="AR30" s="27">
        <v>4875677.569999999</v>
      </c>
      <c r="AS30" s="27"/>
      <c r="AT30" s="27"/>
      <c r="AU30" s="27">
        <v>16165097.66</v>
      </c>
      <c r="AV30" s="27"/>
      <c r="AW30" s="27"/>
      <c r="AX30" s="27">
        <v>4887242.29</v>
      </c>
      <c r="AY30" s="27"/>
      <c r="AZ30" s="27"/>
      <c r="BA30" s="27">
        <v>1985464.35</v>
      </c>
      <c r="BB30" s="15">
        <f>F30+I30+L30+O30+R30+U30+X30+AA30+AD30+AG30+AJ30+AM30+AP30+AS30+AV30+AY30</f>
        <v>0</v>
      </c>
      <c r="BC30" s="15">
        <f>G30+J30+M30+P30+S30+V30+Y30+AB30+AE30+AH30+AK30+AN30+AQ30+AT30+AW30+AZ30</f>
        <v>0</v>
      </c>
      <c r="BD30" s="15">
        <f>H30+K30+N30+Q30+T30+W30+Z30+AC30+AF30+AI30+AL30+AO30+AR30+AU30+AX30+BA30</f>
        <v>267535250.82999995</v>
      </c>
    </row>
    <row r="31" spans="1:56" s="18" customFormat="1" ht="12.75">
      <c r="A31" s="19"/>
      <c r="B31" s="16" t="s">
        <v>2840</v>
      </c>
      <c r="C31" s="16"/>
      <c r="D31" s="16"/>
      <c r="E31" s="16"/>
      <c r="F31" s="17">
        <f>SUM(F17:F30)</f>
        <v>1301971120.24</v>
      </c>
      <c r="G31" s="17">
        <f>SUM(G17:G30)</f>
        <v>1339188814.88</v>
      </c>
      <c r="H31" s="17">
        <f>SUM(H17:H30)</f>
        <v>1465622962.4699998</v>
      </c>
      <c r="I31" s="17">
        <f>SUM(I17:I30)</f>
        <v>409247880.73</v>
      </c>
      <c r="J31" s="17">
        <f>SUM(J17:J30)</f>
        <v>436443418.71000004</v>
      </c>
      <c r="K31" s="17">
        <f>SUM(K17:K30)</f>
        <v>454373049.28999996</v>
      </c>
      <c r="L31" s="17">
        <f>SUM(L17:L30)</f>
        <v>82559516.98999998</v>
      </c>
      <c r="M31" s="17">
        <f>SUM(M17:M30)</f>
        <v>89832758.28999999</v>
      </c>
      <c r="N31" s="17">
        <f>SUM(N17:N30)</f>
        <v>94628045.57999998</v>
      </c>
      <c r="O31" s="17">
        <f>SUM(O17:O30)</f>
        <v>74649948.46999998</v>
      </c>
      <c r="P31" s="17">
        <f>SUM(P17:P30)</f>
        <v>85323960.31999998</v>
      </c>
      <c r="Q31" s="17">
        <f>SUM(Q17:Q30)</f>
        <v>87977644.61999997</v>
      </c>
      <c r="R31" s="17">
        <f>SUM(R17:R30)</f>
        <v>75332238.93</v>
      </c>
      <c r="S31" s="17">
        <f>SUM(S17:S30)</f>
        <v>78246214.02999999</v>
      </c>
      <c r="T31" s="17">
        <f>SUM(T17:T30)</f>
        <v>76644927.39</v>
      </c>
      <c r="U31" s="17">
        <f>SUM(U17:U30)</f>
        <v>61473710.34000001</v>
      </c>
      <c r="V31" s="17">
        <f>SUM(V17:V30)</f>
        <v>68874277.71</v>
      </c>
      <c r="W31" s="17">
        <f>SUM(W17:W30)</f>
        <v>68659943.14999999</v>
      </c>
      <c r="X31" s="17">
        <f>SUM(X17:X30)</f>
        <v>139644291.31</v>
      </c>
      <c r="Y31" s="17">
        <f>SUM(Y17:Y30)</f>
        <v>161855134.07</v>
      </c>
      <c r="Z31" s="17">
        <f>SUM(Z17:Z30)</f>
        <v>171947224.60000002</v>
      </c>
      <c r="AA31" s="17">
        <f>SUM(AA17:AA30)</f>
        <v>72306874.10000001</v>
      </c>
      <c r="AB31" s="17">
        <f>SUM(AB17:AB30)</f>
        <v>79525056.62</v>
      </c>
      <c r="AC31" s="17">
        <f>SUM(AC17:AC30)</f>
        <v>83146271.02000001</v>
      </c>
      <c r="AD31" s="17">
        <f>SUM(AD17:AD30)</f>
        <v>76107008.28</v>
      </c>
      <c r="AE31" s="17">
        <f>SUM(AE17:AE30)</f>
        <v>83008359.5</v>
      </c>
      <c r="AF31" s="17">
        <f>SUM(AF17:AF30)</f>
        <v>89560237.99999999</v>
      </c>
      <c r="AG31" s="17">
        <f>SUM(AG17:AG30)</f>
        <v>80427858.22</v>
      </c>
      <c r="AH31" s="17">
        <f>SUM(AH17:AH30)</f>
        <v>86060699.25</v>
      </c>
      <c r="AI31" s="17">
        <f>SUM(AI17:AI30)</f>
        <v>83665864.69</v>
      </c>
      <c r="AJ31" s="17">
        <f>SUM(AJ17:AJ30)</f>
        <v>73494756.34</v>
      </c>
      <c r="AK31" s="17">
        <f>SUM(AK17:AK30)</f>
        <v>80612057.47000001</v>
      </c>
      <c r="AL31" s="17">
        <f>SUM(AL17:AL30)</f>
        <v>80207963.77</v>
      </c>
      <c r="AM31" s="17">
        <f>SUM(AM17:AM30)</f>
        <v>106315025.55999997</v>
      </c>
      <c r="AN31" s="17">
        <f>SUM(AN17:AN30)</f>
        <v>129730874.03</v>
      </c>
      <c r="AO31" s="17">
        <f>SUM(AO17:AO30)</f>
        <v>134822421.24999997</v>
      </c>
      <c r="AP31" s="17">
        <f>SUM(AP17:AP30)</f>
        <v>34968362</v>
      </c>
      <c r="AQ31" s="17">
        <f>SUM(AQ17:AQ30)</f>
        <v>45358963.830000006</v>
      </c>
      <c r="AR31" s="17">
        <f>SUM(AR17:AR30)</f>
        <v>45831302.2</v>
      </c>
      <c r="AS31" s="17">
        <f>SUM(AS17:AS30)</f>
        <v>96212471.72999999</v>
      </c>
      <c r="AT31" s="17">
        <f>SUM(AT17:AT30)</f>
        <v>103656527.72</v>
      </c>
      <c r="AU31" s="17">
        <f>SUM(AU17:AU30)</f>
        <v>103965366.88</v>
      </c>
      <c r="AV31" s="17">
        <f>SUM(AV17:AV30)</f>
        <v>46344477.88</v>
      </c>
      <c r="AW31" s="17">
        <f>SUM(AW17:AW30)</f>
        <v>53295315.72500001</v>
      </c>
      <c r="AX31" s="17">
        <f>SUM(AX17:AX30)</f>
        <v>54151319.49999999</v>
      </c>
      <c r="AY31" s="17">
        <f>SUM(AY17:AY30)</f>
        <v>43525806.03</v>
      </c>
      <c r="AZ31" s="17">
        <f>SUM(AZ17:AZ30)</f>
        <v>47877935.61</v>
      </c>
      <c r="BA31" s="17">
        <f>SUM(BA17:BA30)</f>
        <v>55908367.940000005</v>
      </c>
      <c r="BB31" s="17">
        <f>SUM(BB17:BB30)</f>
        <v>2774581347.1499996</v>
      </c>
      <c r="BC31" s="17">
        <f>SUM(BC17:BC30)</f>
        <v>2968890367.765001</v>
      </c>
      <c r="BD31" s="17">
        <f>SUM(BD17:BD30)</f>
        <v>3151112912.35</v>
      </c>
    </row>
    <row r="32" spans="1:56" s="18" customFormat="1" ht="12.75">
      <c r="A32" s="19"/>
      <c r="B32" s="24" t="s">
        <v>2846</v>
      </c>
      <c r="C32" s="24"/>
      <c r="D32" s="24"/>
      <c r="E32" s="24"/>
      <c r="F32" s="23">
        <f aca="true" t="shared" si="1" ref="F32:AG32">SUM(F5:F14)</f>
        <v>1291165770.79</v>
      </c>
      <c r="G32" s="23">
        <f>SUM(G5:G14)</f>
        <v>1306151001.2399998</v>
      </c>
      <c r="H32" s="23">
        <f t="shared" si="1"/>
        <v>1458737495.2000003</v>
      </c>
      <c r="I32" s="23">
        <f t="shared" si="1"/>
        <v>437655785.54</v>
      </c>
      <c r="J32" s="23">
        <f t="shared" si="1"/>
        <v>370325992.01</v>
      </c>
      <c r="K32" s="23">
        <f t="shared" si="1"/>
        <v>409428100.99999994</v>
      </c>
      <c r="L32" s="23">
        <f t="shared" si="1"/>
        <v>76685770.1</v>
      </c>
      <c r="M32" s="23">
        <f t="shared" si="1"/>
        <v>88150513.01999998</v>
      </c>
      <c r="N32" s="23">
        <f t="shared" si="1"/>
        <v>92357460.07000001</v>
      </c>
      <c r="O32" s="23">
        <f t="shared" si="1"/>
        <v>69672411.37</v>
      </c>
      <c r="P32" s="23">
        <f t="shared" si="1"/>
        <v>74611363.28000002</v>
      </c>
      <c r="Q32" s="23">
        <f t="shared" si="1"/>
        <v>75614725.057</v>
      </c>
      <c r="R32" s="23">
        <f t="shared" si="1"/>
        <v>66844893.07</v>
      </c>
      <c r="S32" s="23">
        <f t="shared" si="1"/>
        <v>73229398</v>
      </c>
      <c r="T32" s="23">
        <f t="shared" si="1"/>
        <v>72713205.85000001</v>
      </c>
      <c r="U32" s="23">
        <f t="shared" si="1"/>
        <v>57582126.199999996</v>
      </c>
      <c r="V32" s="23">
        <f t="shared" si="1"/>
        <v>70513751.04</v>
      </c>
      <c r="W32" s="23">
        <f t="shared" si="1"/>
        <v>64493303.599999994</v>
      </c>
      <c r="X32" s="23">
        <f t="shared" si="1"/>
        <v>303492112.21</v>
      </c>
      <c r="Y32" s="23">
        <f t="shared" si="1"/>
        <v>174458623.26999998</v>
      </c>
      <c r="Z32" s="23">
        <f t="shared" si="1"/>
        <v>178661897.36</v>
      </c>
      <c r="AA32" s="23">
        <f t="shared" si="1"/>
        <v>55498019.169999994</v>
      </c>
      <c r="AB32" s="23">
        <f t="shared" si="1"/>
        <v>82947576.59</v>
      </c>
      <c r="AC32" s="23">
        <f t="shared" si="1"/>
        <v>85796247.17</v>
      </c>
      <c r="AD32" s="23">
        <f t="shared" si="1"/>
        <v>66638916.99</v>
      </c>
      <c r="AE32" s="23">
        <f t="shared" si="1"/>
        <v>98787714.99999999</v>
      </c>
      <c r="AF32" s="23">
        <f t="shared" si="1"/>
        <v>84885973.83000001</v>
      </c>
      <c r="AG32" s="23">
        <f t="shared" si="1"/>
        <v>78252588.89</v>
      </c>
      <c r="AH32" s="23">
        <f aca="true" t="shared" si="2" ref="AH32:BD32">SUM(AH5:AH14)</f>
        <v>80531065.88</v>
      </c>
      <c r="AI32" s="23">
        <f t="shared" si="2"/>
        <v>80865456.66000001</v>
      </c>
      <c r="AJ32" s="23">
        <f t="shared" si="2"/>
        <v>76846627.99</v>
      </c>
      <c r="AK32" s="23">
        <f t="shared" si="2"/>
        <v>81357326.57000001</v>
      </c>
      <c r="AL32" s="23">
        <f t="shared" si="2"/>
        <v>82598857.99</v>
      </c>
      <c r="AM32" s="23">
        <f t="shared" si="2"/>
        <v>153470367.78</v>
      </c>
      <c r="AN32" s="23">
        <f t="shared" si="2"/>
        <v>129767113.44</v>
      </c>
      <c r="AO32" s="23">
        <f t="shared" si="2"/>
        <v>125363613.61000001</v>
      </c>
      <c r="AP32" s="23">
        <f t="shared" si="2"/>
        <v>28780760.42</v>
      </c>
      <c r="AQ32" s="23">
        <f t="shared" si="2"/>
        <v>39283254.16</v>
      </c>
      <c r="AR32" s="23">
        <f t="shared" si="2"/>
        <v>44133923.8</v>
      </c>
      <c r="AS32" s="23">
        <f t="shared" si="2"/>
        <v>91070084.87</v>
      </c>
      <c r="AT32" s="23">
        <f t="shared" si="2"/>
        <v>100025157.96</v>
      </c>
      <c r="AU32" s="23">
        <f t="shared" si="2"/>
        <v>103405878.42999999</v>
      </c>
      <c r="AV32" s="23">
        <f t="shared" si="2"/>
        <v>43928730.45</v>
      </c>
      <c r="AW32" s="23">
        <f t="shared" si="2"/>
        <v>58750346.61000001</v>
      </c>
      <c r="AX32" s="23">
        <f t="shared" si="2"/>
        <v>50486750.39</v>
      </c>
      <c r="AY32" s="23">
        <f t="shared" si="2"/>
        <v>37414356.02</v>
      </c>
      <c r="AZ32" s="23">
        <f t="shared" si="2"/>
        <v>46797581.64</v>
      </c>
      <c r="BA32" s="23">
        <f t="shared" si="2"/>
        <v>55431893.809999995</v>
      </c>
      <c r="BB32" s="23">
        <f t="shared" si="2"/>
        <v>2934999321.8599997</v>
      </c>
      <c r="BC32" s="23">
        <f t="shared" si="2"/>
        <v>2875687779.71</v>
      </c>
      <c r="BD32" s="23">
        <f t="shared" si="2"/>
        <v>3064974783.827</v>
      </c>
    </row>
    <row r="33" spans="1:56" s="18" customFormat="1" ht="12.75">
      <c r="A33" s="19"/>
      <c r="B33" s="24" t="s">
        <v>2847</v>
      </c>
      <c r="C33" s="24"/>
      <c r="D33" s="24"/>
      <c r="E33" s="24"/>
      <c r="F33" s="23">
        <f>SUM(F17,F18,F19,F20,F21,F22,F23,F24,F25,F26,F27,F29,F30)</f>
        <v>1210455568.79</v>
      </c>
      <c r="G33" s="23">
        <f>SUM(G17,G18,G19,G20,G21,G22,G23,G24,G25,G26,G27,G29,G30)</f>
        <v>1252404657.6200001</v>
      </c>
      <c r="H33" s="23">
        <f>SUM(H17,H18,H19,H20,H21,H22,H23,H24,H25,H26,H27,H29,H30)</f>
        <v>1393263951.7899997</v>
      </c>
      <c r="I33" s="23">
        <f aca="true" t="shared" si="3" ref="I33:AJ33">I31-I28</f>
        <v>381670014.42</v>
      </c>
      <c r="J33" s="23">
        <f t="shared" si="3"/>
        <v>406574968.25000006</v>
      </c>
      <c r="K33" s="23">
        <f t="shared" si="3"/>
        <v>421957717.02</v>
      </c>
      <c r="L33" s="23">
        <f t="shared" si="3"/>
        <v>79327949.65999998</v>
      </c>
      <c r="M33" s="23">
        <f t="shared" si="3"/>
        <v>87043618.13</v>
      </c>
      <c r="N33" s="23">
        <f t="shared" si="3"/>
        <v>92112749.99999999</v>
      </c>
      <c r="O33" s="23">
        <f t="shared" si="3"/>
        <v>70503530.86999999</v>
      </c>
      <c r="P33" s="23">
        <f t="shared" si="3"/>
        <v>80885891.65999998</v>
      </c>
      <c r="Q33" s="23">
        <f t="shared" si="3"/>
        <v>78485396.50999998</v>
      </c>
      <c r="R33" s="23">
        <f t="shared" si="3"/>
        <v>67173736.89</v>
      </c>
      <c r="S33" s="23">
        <f t="shared" si="3"/>
        <v>72709654.11999999</v>
      </c>
      <c r="T33" s="23">
        <f t="shared" si="3"/>
        <v>71516679.5</v>
      </c>
      <c r="U33" s="23">
        <f t="shared" si="3"/>
        <v>58434397.110000014</v>
      </c>
      <c r="V33" s="23">
        <f t="shared" si="3"/>
        <v>66194315.53999999</v>
      </c>
      <c r="W33" s="23">
        <f t="shared" si="3"/>
        <v>66025799.14999999</v>
      </c>
      <c r="X33" s="23">
        <f t="shared" si="3"/>
        <v>133606522.27</v>
      </c>
      <c r="Y33" s="23">
        <f t="shared" si="3"/>
        <v>155191365.03</v>
      </c>
      <c r="Z33" s="23">
        <f t="shared" si="3"/>
        <v>161097298.52</v>
      </c>
      <c r="AA33" s="23">
        <f t="shared" si="3"/>
        <v>70113194.80000001</v>
      </c>
      <c r="AB33" s="23">
        <f t="shared" si="3"/>
        <v>77949285.80000001</v>
      </c>
      <c r="AC33" s="23">
        <f t="shared" si="3"/>
        <v>81671308.73</v>
      </c>
      <c r="AD33" s="23">
        <f t="shared" si="3"/>
        <v>72857210.76</v>
      </c>
      <c r="AE33" s="23">
        <f t="shared" si="3"/>
        <v>78350730.93</v>
      </c>
      <c r="AF33" s="23">
        <f t="shared" si="3"/>
        <v>83934689.62999998</v>
      </c>
      <c r="AG33" s="23">
        <f t="shared" si="3"/>
        <v>76350912.3</v>
      </c>
      <c r="AH33" s="23">
        <f t="shared" si="3"/>
        <v>82353714.37</v>
      </c>
      <c r="AI33" s="23">
        <f t="shared" si="3"/>
        <v>80301876.03999999</v>
      </c>
      <c r="AJ33" s="23">
        <f t="shared" si="3"/>
        <v>71850048.55</v>
      </c>
      <c r="AK33" s="23">
        <f aca="true" t="shared" si="4" ref="AK33:BD33">AK31-AK28</f>
        <v>76149882.57000001</v>
      </c>
      <c r="AL33" s="23">
        <f t="shared" si="4"/>
        <v>76878127.2</v>
      </c>
      <c r="AM33" s="23">
        <f t="shared" si="4"/>
        <v>98586146.30999997</v>
      </c>
      <c r="AN33" s="23">
        <f t="shared" si="4"/>
        <v>118873079.48</v>
      </c>
      <c r="AO33" s="23">
        <f t="shared" si="4"/>
        <v>123608221.36999997</v>
      </c>
      <c r="AP33" s="23">
        <f t="shared" si="4"/>
        <v>32676740</v>
      </c>
      <c r="AQ33" s="23">
        <f t="shared" si="4"/>
        <v>42668264.00000001</v>
      </c>
      <c r="AR33" s="23">
        <f t="shared" si="4"/>
        <v>43126019.25</v>
      </c>
      <c r="AS33" s="23">
        <f t="shared" si="4"/>
        <v>91992391.25999999</v>
      </c>
      <c r="AT33" s="23">
        <f t="shared" si="4"/>
        <v>99277992.28999999</v>
      </c>
      <c r="AU33" s="23">
        <f t="shared" si="4"/>
        <v>99620662.33999999</v>
      </c>
      <c r="AV33" s="23">
        <f t="shared" si="4"/>
        <v>43236800</v>
      </c>
      <c r="AW33" s="23">
        <f t="shared" si="4"/>
        <v>49457762.76500001</v>
      </c>
      <c r="AX33" s="23">
        <f t="shared" si="4"/>
        <v>50532428.169999994</v>
      </c>
      <c r="AY33" s="23">
        <f t="shared" si="4"/>
        <v>40971013.96</v>
      </c>
      <c r="AZ33" s="23">
        <f t="shared" si="4"/>
        <v>45545697.64</v>
      </c>
      <c r="BA33" s="23">
        <f t="shared" si="4"/>
        <v>52422550.07000001</v>
      </c>
      <c r="BB33" s="23">
        <f t="shared" si="4"/>
        <v>2599806177.95</v>
      </c>
      <c r="BC33" s="23">
        <f t="shared" si="4"/>
        <v>2791630880.1950006</v>
      </c>
      <c r="BD33" s="23">
        <f t="shared" si="4"/>
        <v>2976555475.29</v>
      </c>
    </row>
    <row r="34" spans="1:56" s="18" customFormat="1" ht="12.75">
      <c r="A34" s="19"/>
      <c r="B34" s="24" t="s">
        <v>2848</v>
      </c>
      <c r="C34" s="24"/>
      <c r="D34" s="24"/>
      <c r="E34" s="24"/>
      <c r="F34" s="23">
        <f>F32-F33</f>
        <v>80710202</v>
      </c>
      <c r="G34" s="23">
        <f>G32-G33</f>
        <v>53746343.61999965</v>
      </c>
      <c r="H34" s="23">
        <f aca="true" t="shared" si="5" ref="H34:AH34">H32-H33</f>
        <v>65473543.41000056</v>
      </c>
      <c r="I34" s="23">
        <f t="shared" si="5"/>
        <v>55985771.120000005</v>
      </c>
      <c r="J34" s="23">
        <f t="shared" si="5"/>
        <v>-36248976.24000007</v>
      </c>
      <c r="K34" s="23">
        <f t="shared" si="5"/>
        <v>-12529616.02000004</v>
      </c>
      <c r="L34" s="23">
        <f t="shared" si="5"/>
        <v>-2642179.5599999875</v>
      </c>
      <c r="M34" s="23">
        <f t="shared" si="5"/>
        <v>1106894.8899999857</v>
      </c>
      <c r="N34" s="23">
        <f t="shared" si="5"/>
        <v>244710.07000002265</v>
      </c>
      <c r="O34" s="23">
        <f t="shared" si="5"/>
        <v>-831119.4999999851</v>
      </c>
      <c r="P34" s="23">
        <f t="shared" si="5"/>
        <v>-6274528.379999965</v>
      </c>
      <c r="Q34" s="23">
        <f t="shared" si="5"/>
        <v>-2870671.4529999793</v>
      </c>
      <c r="R34" s="23">
        <f t="shared" si="5"/>
        <v>-328843.8200000003</v>
      </c>
      <c r="S34" s="23">
        <f t="shared" si="5"/>
        <v>519743.88000001013</v>
      </c>
      <c r="T34" s="23">
        <f t="shared" si="5"/>
        <v>1196526.350000009</v>
      </c>
      <c r="U34" s="23">
        <f t="shared" si="5"/>
        <v>-852270.9100000188</v>
      </c>
      <c r="V34" s="23">
        <f t="shared" si="5"/>
        <v>4319435.500000015</v>
      </c>
      <c r="W34" s="23">
        <f t="shared" si="5"/>
        <v>-1532495.549999997</v>
      </c>
      <c r="X34" s="23">
        <f t="shared" si="5"/>
        <v>169885589.94</v>
      </c>
      <c r="Y34" s="23">
        <f t="shared" si="5"/>
        <v>19267258.23999998</v>
      </c>
      <c r="Z34" s="23">
        <f t="shared" si="5"/>
        <v>17564598.840000004</v>
      </c>
      <c r="AA34" s="23">
        <f t="shared" si="5"/>
        <v>-14615175.630000018</v>
      </c>
      <c r="AB34" s="23">
        <f t="shared" si="5"/>
        <v>4998290.789999992</v>
      </c>
      <c r="AC34" s="23">
        <f t="shared" si="5"/>
        <v>4124938.4399999976</v>
      </c>
      <c r="AD34" s="23">
        <f t="shared" si="5"/>
        <v>-6218293.770000003</v>
      </c>
      <c r="AE34" s="23">
        <f t="shared" si="5"/>
        <v>20436984.069999978</v>
      </c>
      <c r="AF34" s="23">
        <f t="shared" si="5"/>
        <v>951284.2000000328</v>
      </c>
      <c r="AG34" s="23">
        <f t="shared" si="5"/>
        <v>1901676.5900000036</v>
      </c>
      <c r="AH34" s="23">
        <f t="shared" si="5"/>
        <v>-1822648.4900000095</v>
      </c>
      <c r="AI34" s="23">
        <f aca="true" t="shared" si="6" ref="AI34:BA34">AI32-AI33</f>
        <v>563580.6200000197</v>
      </c>
      <c r="AJ34" s="23">
        <f t="shared" si="6"/>
        <v>4996579.439999998</v>
      </c>
      <c r="AK34" s="23">
        <f t="shared" si="6"/>
        <v>5207444</v>
      </c>
      <c r="AL34" s="23">
        <f t="shared" si="6"/>
        <v>5720730.789999992</v>
      </c>
      <c r="AM34" s="23">
        <f t="shared" si="6"/>
        <v>54884221.47000003</v>
      </c>
      <c r="AN34" s="23">
        <f t="shared" si="6"/>
        <v>10894033.959999993</v>
      </c>
      <c r="AO34" s="23">
        <f t="shared" si="6"/>
        <v>1755392.2400000393</v>
      </c>
      <c r="AP34" s="23">
        <f t="shared" si="6"/>
        <v>-3895979.579999998</v>
      </c>
      <c r="AQ34" s="23">
        <f t="shared" si="6"/>
        <v>-3385009.840000011</v>
      </c>
      <c r="AR34" s="23">
        <f t="shared" si="6"/>
        <v>1007904.549999997</v>
      </c>
      <c r="AS34" s="23">
        <f t="shared" si="6"/>
        <v>-922306.3899999857</v>
      </c>
      <c r="AT34" s="23">
        <f t="shared" si="6"/>
        <v>747165.6700000018</v>
      </c>
      <c r="AU34" s="23">
        <f t="shared" si="6"/>
        <v>3785216.0900000036</v>
      </c>
      <c r="AV34" s="23">
        <f t="shared" si="6"/>
        <v>691930.450000003</v>
      </c>
      <c r="AW34" s="23">
        <f t="shared" si="6"/>
        <v>9292583.844999999</v>
      </c>
      <c r="AX34" s="23">
        <f t="shared" si="6"/>
        <v>-45677.77999999374</v>
      </c>
      <c r="AY34" s="23">
        <f t="shared" si="6"/>
        <v>-3556657.9399999976</v>
      </c>
      <c r="AZ34" s="23">
        <f t="shared" si="6"/>
        <v>1251884</v>
      </c>
      <c r="BA34" s="23">
        <f t="shared" si="6"/>
        <v>3009343.739999987</v>
      </c>
      <c r="BB34" s="23">
        <f>BB32-BB33</f>
        <v>335193143.90999985</v>
      </c>
      <c r="BC34" s="23">
        <f>BC32-BC33</f>
        <v>84056899.51499939</v>
      </c>
      <c r="BD34" s="23">
        <f>BD32-BD33</f>
        <v>88419308.53700018</v>
      </c>
    </row>
    <row r="35" spans="1:56" s="18" customFormat="1" ht="12.75">
      <c r="A35" s="19"/>
      <c r="B35" s="22"/>
      <c r="C35" s="22"/>
      <c r="D35" s="22"/>
      <c r="E35" s="22"/>
      <c r="F35" s="26" t="str">
        <f>IF((F34&gt;0),"เกินดุล","ขาดดุล")</f>
        <v>เกินดุล</v>
      </c>
      <c r="G35" s="26" t="str">
        <f aca="true" t="shared" si="7" ref="G35:BA35">IF((G34&gt;0),"เกินดุล","ขาดดุล")</f>
        <v>เกินดุล</v>
      </c>
      <c r="H35" s="26" t="str">
        <f t="shared" si="7"/>
        <v>เกินดุล</v>
      </c>
      <c r="I35" s="26" t="str">
        <f t="shared" si="7"/>
        <v>เกินดุล</v>
      </c>
      <c r="J35" s="26" t="str">
        <f t="shared" si="7"/>
        <v>ขาดดุล</v>
      </c>
      <c r="K35" s="26" t="str">
        <f t="shared" si="7"/>
        <v>ขาดดุล</v>
      </c>
      <c r="L35" s="26" t="str">
        <f t="shared" si="7"/>
        <v>ขาดดุล</v>
      </c>
      <c r="M35" s="26" t="str">
        <f t="shared" si="7"/>
        <v>เกินดุล</v>
      </c>
      <c r="N35" s="26" t="str">
        <f t="shared" si="7"/>
        <v>เกินดุล</v>
      </c>
      <c r="O35" s="26" t="str">
        <f t="shared" si="7"/>
        <v>ขาดดุล</v>
      </c>
      <c r="P35" s="26" t="str">
        <f t="shared" si="7"/>
        <v>ขาดดุล</v>
      </c>
      <c r="Q35" s="26" t="str">
        <f t="shared" si="7"/>
        <v>ขาดดุล</v>
      </c>
      <c r="R35" s="26" t="str">
        <f t="shared" si="7"/>
        <v>ขาดดุล</v>
      </c>
      <c r="S35" s="26" t="str">
        <f t="shared" si="7"/>
        <v>เกินดุล</v>
      </c>
      <c r="T35" s="26" t="str">
        <f t="shared" si="7"/>
        <v>เกินดุล</v>
      </c>
      <c r="U35" s="26" t="str">
        <f t="shared" si="7"/>
        <v>ขาดดุล</v>
      </c>
      <c r="V35" s="26" t="str">
        <f t="shared" si="7"/>
        <v>เกินดุล</v>
      </c>
      <c r="W35" s="26" t="str">
        <f t="shared" si="7"/>
        <v>ขาดดุล</v>
      </c>
      <c r="X35" s="26" t="str">
        <f t="shared" si="7"/>
        <v>เกินดุล</v>
      </c>
      <c r="Y35" s="26" t="str">
        <f t="shared" si="7"/>
        <v>เกินดุล</v>
      </c>
      <c r="Z35" s="26" t="str">
        <f t="shared" si="7"/>
        <v>เกินดุล</v>
      </c>
      <c r="AA35" s="26" t="str">
        <f t="shared" si="7"/>
        <v>ขาดดุล</v>
      </c>
      <c r="AB35" s="26" t="str">
        <f t="shared" si="7"/>
        <v>เกินดุล</v>
      </c>
      <c r="AC35" s="26" t="str">
        <f t="shared" si="7"/>
        <v>เกินดุล</v>
      </c>
      <c r="AD35" s="26" t="str">
        <f t="shared" si="7"/>
        <v>ขาดดุล</v>
      </c>
      <c r="AE35" s="26" t="str">
        <f t="shared" si="7"/>
        <v>เกินดุล</v>
      </c>
      <c r="AF35" s="26" t="str">
        <f t="shared" si="7"/>
        <v>เกินดุล</v>
      </c>
      <c r="AG35" s="26" t="str">
        <f t="shared" si="7"/>
        <v>เกินดุล</v>
      </c>
      <c r="AH35" s="26" t="str">
        <f t="shared" si="7"/>
        <v>ขาดดุล</v>
      </c>
      <c r="AI35" s="26" t="str">
        <f t="shared" si="7"/>
        <v>เกินดุล</v>
      </c>
      <c r="AJ35" s="26" t="str">
        <f t="shared" si="7"/>
        <v>เกินดุล</v>
      </c>
      <c r="AK35" s="26" t="str">
        <f t="shared" si="7"/>
        <v>เกินดุล</v>
      </c>
      <c r="AL35" s="26" t="str">
        <f t="shared" si="7"/>
        <v>เกินดุล</v>
      </c>
      <c r="AM35" s="26" t="str">
        <f t="shared" si="7"/>
        <v>เกินดุล</v>
      </c>
      <c r="AN35" s="26" t="str">
        <f t="shared" si="7"/>
        <v>เกินดุล</v>
      </c>
      <c r="AO35" s="26" t="str">
        <f t="shared" si="7"/>
        <v>เกินดุล</v>
      </c>
      <c r="AP35" s="26" t="str">
        <f t="shared" si="7"/>
        <v>ขาดดุล</v>
      </c>
      <c r="AQ35" s="26" t="str">
        <f t="shared" si="7"/>
        <v>ขาดดุล</v>
      </c>
      <c r="AR35" s="26" t="str">
        <f t="shared" si="7"/>
        <v>เกินดุล</v>
      </c>
      <c r="AS35" s="26" t="str">
        <f t="shared" si="7"/>
        <v>ขาดดุล</v>
      </c>
      <c r="AT35" s="26" t="str">
        <f t="shared" si="7"/>
        <v>เกินดุล</v>
      </c>
      <c r="AU35" s="26" t="str">
        <f t="shared" si="7"/>
        <v>เกินดุล</v>
      </c>
      <c r="AV35" s="26" t="str">
        <f t="shared" si="7"/>
        <v>เกินดุล</v>
      </c>
      <c r="AW35" s="26" t="str">
        <f t="shared" si="7"/>
        <v>เกินดุล</v>
      </c>
      <c r="AX35" s="26" t="str">
        <f t="shared" si="7"/>
        <v>ขาดดุล</v>
      </c>
      <c r="AY35" s="26" t="str">
        <f t="shared" si="7"/>
        <v>ขาดดุล</v>
      </c>
      <c r="AZ35" s="26" t="str">
        <f t="shared" si="7"/>
        <v>เกินดุล</v>
      </c>
      <c r="BA35" s="26" t="str">
        <f t="shared" si="7"/>
        <v>เกินดุล</v>
      </c>
      <c r="BB35" s="26" t="str">
        <f>IF((BB34&gt;0),"เกินดุล","ขาดดุล")</f>
        <v>เกินดุล</v>
      </c>
      <c r="BC35" s="26" t="str">
        <f>IF((BC34&gt;0),"เกินดุล","ขาดดุล")</f>
        <v>เกินดุล</v>
      </c>
      <c r="BD35" s="26" t="str">
        <f>IF((BD34&gt;0),"เกินดุล","ขาดดุล")</f>
        <v>เกินดุล</v>
      </c>
    </row>
    <row r="36" spans="1:56" ht="15">
      <c r="A36" s="14"/>
      <c r="B36" s="20" t="s">
        <v>2856</v>
      </c>
      <c r="C36" s="37"/>
      <c r="D36" s="37"/>
      <c r="E36" s="37"/>
      <c r="F36" s="27"/>
      <c r="G36" s="27">
        <v>543707713.5700002</v>
      </c>
      <c r="H36" s="35">
        <v>445323839.2099995</v>
      </c>
      <c r="I36" s="27"/>
      <c r="J36" s="27">
        <v>9713770.499999983</v>
      </c>
      <c r="K36" s="27">
        <v>-1940360.3300000038</v>
      </c>
      <c r="L36" s="27"/>
      <c r="M36" s="27">
        <v>3641669.0099999974</v>
      </c>
      <c r="N36" s="27">
        <v>5563000.570000004</v>
      </c>
      <c r="O36" s="27"/>
      <c r="P36" s="27">
        <v>4546705.380000002</v>
      </c>
      <c r="Q36" s="27">
        <v>5311555.997000003</v>
      </c>
      <c r="R36" s="29"/>
      <c r="S36" s="30">
        <v>12762215.070000002</v>
      </c>
      <c r="T36" s="29">
        <v>10075115.030000012</v>
      </c>
      <c r="U36" s="29"/>
      <c r="V36" s="30">
        <v>4226493.409999997</v>
      </c>
      <c r="W36" s="29">
        <v>1935045.29</v>
      </c>
      <c r="X36" s="27"/>
      <c r="Y36" s="27">
        <v>36473473.78999999</v>
      </c>
      <c r="Z36" s="35">
        <v>35976321.44999999</v>
      </c>
      <c r="AA36" s="27"/>
      <c r="AB36" s="27">
        <v>-3381011.0199999968</v>
      </c>
      <c r="AC36" s="35">
        <v>-308993.2899999933</v>
      </c>
      <c r="AD36" s="27"/>
      <c r="AE36" s="15">
        <v>2752115.990000006</v>
      </c>
      <c r="AF36" s="35">
        <v>-926051.799999997</v>
      </c>
      <c r="AG36" s="27"/>
      <c r="AH36" s="27">
        <v>4564385.740000002</v>
      </c>
      <c r="AI36" s="35">
        <v>1416552.4099999985</v>
      </c>
      <c r="AJ36" s="27"/>
      <c r="AK36" s="15">
        <v>2142777.049999997</v>
      </c>
      <c r="AL36" s="35">
        <v>3946442.7100000056</v>
      </c>
      <c r="AM36" s="31"/>
      <c r="AN36" s="32">
        <v>24663331.829999994</v>
      </c>
      <c r="AO36" s="35">
        <v>40434257.39000001</v>
      </c>
      <c r="AP36" s="27"/>
      <c r="AQ36" s="27">
        <v>1496291.3199999991</v>
      </c>
      <c r="AR36" s="35">
        <v>166149.69999999984</v>
      </c>
      <c r="AS36" s="27"/>
      <c r="AT36" s="27">
        <v>2284027.020000008</v>
      </c>
      <c r="AU36" s="35">
        <v>2285372.939999999</v>
      </c>
      <c r="AV36" s="27"/>
      <c r="AW36" s="27">
        <v>3602351.5459999996</v>
      </c>
      <c r="AX36" s="35">
        <v>4040.850000000879</v>
      </c>
      <c r="AY36" s="27"/>
      <c r="AZ36" s="27">
        <v>652074.3400000005</v>
      </c>
      <c r="BA36" s="35">
        <v>-159806.8900000002</v>
      </c>
      <c r="BB36" s="15">
        <f>F36+I36+L36+O36+R36+U36+X36+AA36+AD36+AG36+AJ36+AM36+AP36+AS36+AV36+AY36</f>
        <v>0</v>
      </c>
      <c r="BC36" s="15">
        <f>G36+J36+M36+P36+S36+V36+Y36+AB36+AE36+AH36+AK36+AN36+AQ36+AT36+AW36+AZ36</f>
        <v>653848384.5460002</v>
      </c>
      <c r="BD36" s="15">
        <f>H36+K36+N36+Q36+T36+W36+Z36+AC36+AF36+AI36+AL36+AO36+AR36+AU36+AX36+BA36</f>
        <v>549102481.2369996</v>
      </c>
    </row>
    <row r="37" spans="1:56" ht="15">
      <c r="A37" s="14"/>
      <c r="B37" s="20" t="s">
        <v>2857</v>
      </c>
      <c r="C37" s="37"/>
      <c r="D37" s="37"/>
      <c r="E37" s="37"/>
      <c r="F37" s="27"/>
      <c r="G37" s="27">
        <v>451590082.17999995</v>
      </c>
      <c r="H37" s="35">
        <v>435036857.1100001</v>
      </c>
      <c r="I37" s="27"/>
      <c r="J37" s="27">
        <v>51390923.129999995</v>
      </c>
      <c r="K37" s="27">
        <v>40655811.82</v>
      </c>
      <c r="L37" s="27"/>
      <c r="M37" s="27">
        <v>18245140.53</v>
      </c>
      <c r="N37" s="27">
        <v>16878806.71</v>
      </c>
      <c r="O37" s="27"/>
      <c r="P37" s="27">
        <v>12408266.459999999</v>
      </c>
      <c r="Q37" s="27">
        <v>10794279.13</v>
      </c>
      <c r="R37" s="29"/>
      <c r="S37" s="30">
        <v>16247207.41</v>
      </c>
      <c r="T37" s="29">
        <v>15915150.43</v>
      </c>
      <c r="U37" s="29"/>
      <c r="V37" s="30">
        <v>15103661.03</v>
      </c>
      <c r="W37" s="29">
        <v>13016452.589999998</v>
      </c>
      <c r="X37" s="27"/>
      <c r="Y37" s="27">
        <v>44089081.08</v>
      </c>
      <c r="Z37" s="35">
        <v>36298041.52</v>
      </c>
      <c r="AA37" s="27"/>
      <c r="AB37" s="27">
        <v>10964832.520000001</v>
      </c>
      <c r="AC37" s="35">
        <v>12585628.530000001</v>
      </c>
      <c r="AD37" s="27"/>
      <c r="AE37" s="15">
        <v>10827266.739999998</v>
      </c>
      <c r="AF37" s="35">
        <v>8580331.14</v>
      </c>
      <c r="AG37" s="27"/>
      <c r="AH37" s="27">
        <v>7766212.080000001</v>
      </c>
      <c r="AI37" s="35">
        <v>3395777.53</v>
      </c>
      <c r="AJ37" s="27"/>
      <c r="AK37" s="15">
        <v>8007272.22</v>
      </c>
      <c r="AL37" s="35">
        <v>8217889.79</v>
      </c>
      <c r="AM37" s="31"/>
      <c r="AN37" s="32">
        <v>52171251.519999996</v>
      </c>
      <c r="AO37" s="35">
        <v>45848561.38</v>
      </c>
      <c r="AP37" s="27"/>
      <c r="AQ37" s="27">
        <v>5492138.359999999</v>
      </c>
      <c r="AR37" s="35">
        <v>3460089.0599999996</v>
      </c>
      <c r="AS37" s="27"/>
      <c r="AT37" s="27">
        <v>8312569.23</v>
      </c>
      <c r="AU37" s="35">
        <v>8910441.63</v>
      </c>
      <c r="AV37" s="27"/>
      <c r="AW37" s="27">
        <v>10675334.149999999</v>
      </c>
      <c r="AX37" s="35">
        <v>6638866.13</v>
      </c>
      <c r="AY37" s="27"/>
      <c r="AZ37" s="27">
        <v>4593751.31</v>
      </c>
      <c r="BA37" s="35">
        <v>5219255.86</v>
      </c>
      <c r="BB37" s="15">
        <f>F37+I37+L37+O37+R37+U37+X37+AA37+AD37+AG37+AJ37+AM37+AP37+AS37+AV37+AY37</f>
        <v>0</v>
      </c>
      <c r="BC37" s="15">
        <f>G37+J37+M37+P37+S37+V37+Y37+AB37+AE37+AH37+AK37+AN37+AQ37+AT37+AW37+AZ37</f>
        <v>727884989.9499999</v>
      </c>
      <c r="BD37" s="15">
        <f>H37+K37+N37+Q37+T37+W37+Z37+AC37+AF37+AI37+AL37+AO37+AR37+AU37+AX37+BA37</f>
        <v>671452240.3599999</v>
      </c>
    </row>
    <row r="38" spans="1:56" ht="15">
      <c r="A38" s="14"/>
      <c r="B38" s="20" t="s">
        <v>2858</v>
      </c>
      <c r="C38" s="37"/>
      <c r="D38" s="37"/>
      <c r="E38" s="37"/>
      <c r="F38" s="27"/>
      <c r="G38" s="27">
        <v>-166805587.10999998</v>
      </c>
      <c r="H38" s="35">
        <v>-173612171.74</v>
      </c>
      <c r="I38" s="27"/>
      <c r="J38" s="27">
        <v>-90599038.13</v>
      </c>
      <c r="K38" s="27">
        <v>-119001746.39000003</v>
      </c>
      <c r="L38" s="27"/>
      <c r="M38" s="27">
        <v>-18633511.080000002</v>
      </c>
      <c r="N38" s="27">
        <v>-24538890.73</v>
      </c>
      <c r="O38" s="27"/>
      <c r="P38" s="27">
        <v>-12794386.270000001</v>
      </c>
      <c r="Q38" s="27">
        <v>-15784542.859999998</v>
      </c>
      <c r="R38" s="29"/>
      <c r="S38" s="30">
        <v>-9356717.040000001</v>
      </c>
      <c r="T38" s="29">
        <v>-12199535.949999997</v>
      </c>
      <c r="U38" s="29"/>
      <c r="V38" s="30">
        <v>-14222272.030000001</v>
      </c>
      <c r="W38" s="29">
        <v>-17230460.73</v>
      </c>
      <c r="X38" s="27"/>
      <c r="Y38" s="27">
        <v>-22811815.96</v>
      </c>
      <c r="Z38" s="35">
        <v>-32638120.810000002</v>
      </c>
      <c r="AA38" s="27"/>
      <c r="AB38" s="27">
        <v>-20732938.189999998</v>
      </c>
      <c r="AC38" s="35">
        <v>-24816203.310000002</v>
      </c>
      <c r="AD38" s="27"/>
      <c r="AE38" s="44">
        <v>-16112847.7</v>
      </c>
      <c r="AF38" s="35">
        <v>-16104839.580000002</v>
      </c>
      <c r="AG38" s="27"/>
      <c r="AH38" s="27">
        <v>-11649367.2</v>
      </c>
      <c r="AI38" s="35">
        <v>-11156112.469999999</v>
      </c>
      <c r="AJ38" s="27"/>
      <c r="AK38" s="44">
        <v>-10368427.350000001</v>
      </c>
      <c r="AL38" s="35">
        <v>-10898326.290000001</v>
      </c>
      <c r="AM38" s="31"/>
      <c r="AN38" s="32">
        <v>-44123478.63</v>
      </c>
      <c r="AO38" s="35">
        <v>-22640252.97</v>
      </c>
      <c r="AP38" s="27"/>
      <c r="AQ38" s="27">
        <v>-5652675.4</v>
      </c>
      <c r="AR38" s="35">
        <v>-6854833.9799999995</v>
      </c>
      <c r="AS38" s="27"/>
      <c r="AT38" s="27">
        <v>-13885830.829999998</v>
      </c>
      <c r="AU38" s="35">
        <v>-17299895.310000002</v>
      </c>
      <c r="AV38" s="27"/>
      <c r="AW38" s="27">
        <v>-10816788.120000001</v>
      </c>
      <c r="AX38" s="35">
        <v>-11320368.55</v>
      </c>
      <c r="AY38" s="27"/>
      <c r="AZ38" s="27">
        <v>-6125905.4399999995</v>
      </c>
      <c r="BA38" s="35">
        <v>-8542718.55</v>
      </c>
      <c r="BB38" s="15">
        <f>F38+I38+L38+O38+R38+U38+X38+AA38+AD38+AG38+AJ38+AM38+AP38+AS38+AV38+AY38</f>
        <v>0</v>
      </c>
      <c r="BC38" s="15">
        <f>G38+J38+M38+P38+S38+V38+Y38+AB38+AE38+AH38+AK38+AN38+AQ38+AT38+AW38+AZ38</f>
        <v>-474691586.4799999</v>
      </c>
      <c r="BD38" s="15">
        <f>H38+K38+N38+Q38+T38+W38+Z38+AC38+AF38+AI38+AL38+AO38+AR38+AU38+AX38+BA38</f>
        <v>-524639020.2200001</v>
      </c>
    </row>
    <row r="39" ht="12.75">
      <c r="N39" s="25"/>
    </row>
    <row r="40" spans="7:11" ht="12.75">
      <c r="G40" s="11"/>
      <c r="H40" s="11"/>
      <c r="I40" s="11"/>
      <c r="J40" s="11"/>
      <c r="K40" s="11"/>
    </row>
    <row r="41" spans="6:56" ht="12.75" hidden="1">
      <c r="F41" s="33">
        <f aca="true" t="shared" si="8" ref="F41:AG41">SUM(F5:F14)</f>
        <v>1291165770.79</v>
      </c>
      <c r="G41" s="33">
        <f t="shared" si="8"/>
        <v>1306151001.2399998</v>
      </c>
      <c r="H41" s="33">
        <f t="shared" si="8"/>
        <v>1458737495.2000003</v>
      </c>
      <c r="I41" s="33">
        <f t="shared" si="8"/>
        <v>437655785.54</v>
      </c>
      <c r="J41" s="33">
        <f t="shared" si="8"/>
        <v>370325992.01</v>
      </c>
      <c r="K41" s="33">
        <f t="shared" si="8"/>
        <v>409428100.99999994</v>
      </c>
      <c r="L41" s="33">
        <f t="shared" si="8"/>
        <v>76685770.1</v>
      </c>
      <c r="M41" s="33">
        <f t="shared" si="8"/>
        <v>88150513.01999998</v>
      </c>
      <c r="N41" s="33">
        <f t="shared" si="8"/>
        <v>92357460.07000001</v>
      </c>
      <c r="O41" s="33">
        <f t="shared" si="8"/>
        <v>69672411.37</v>
      </c>
      <c r="P41" s="33">
        <f t="shared" si="8"/>
        <v>74611363.28000002</v>
      </c>
      <c r="Q41" s="33">
        <f t="shared" si="8"/>
        <v>75614725.057</v>
      </c>
      <c r="R41" s="33">
        <f t="shared" si="8"/>
        <v>66844893.07</v>
      </c>
      <c r="S41" s="33">
        <f t="shared" si="8"/>
        <v>73229398</v>
      </c>
      <c r="T41" s="33">
        <f t="shared" si="8"/>
        <v>72713205.85000001</v>
      </c>
      <c r="U41" s="33">
        <f t="shared" si="8"/>
        <v>57582126.199999996</v>
      </c>
      <c r="V41" s="33">
        <f t="shared" si="8"/>
        <v>70513751.04</v>
      </c>
      <c r="W41" s="33">
        <f t="shared" si="8"/>
        <v>64493303.599999994</v>
      </c>
      <c r="X41" s="33">
        <f t="shared" si="8"/>
        <v>303492112.21</v>
      </c>
      <c r="Y41" s="33">
        <f t="shared" si="8"/>
        <v>174458623.26999998</v>
      </c>
      <c r="Z41" s="33">
        <f t="shared" si="8"/>
        <v>178661897.36</v>
      </c>
      <c r="AA41" s="33">
        <f t="shared" si="8"/>
        <v>55498019.169999994</v>
      </c>
      <c r="AB41" s="33">
        <f t="shared" si="8"/>
        <v>82947576.59</v>
      </c>
      <c r="AC41" s="33">
        <f t="shared" si="8"/>
        <v>85796247.17</v>
      </c>
      <c r="AD41" s="33">
        <f t="shared" si="8"/>
        <v>66638916.99</v>
      </c>
      <c r="AE41" s="33">
        <f t="shared" si="8"/>
        <v>98787714.99999999</v>
      </c>
      <c r="AF41" s="33">
        <f t="shared" si="8"/>
        <v>84885973.83000001</v>
      </c>
      <c r="AG41" s="33">
        <f t="shared" si="8"/>
        <v>78252588.89</v>
      </c>
      <c r="AH41" s="33">
        <f aca="true" t="shared" si="9" ref="AH41:AX41">SUM(AH5:AH14)</f>
        <v>80531065.88</v>
      </c>
      <c r="AI41" s="33">
        <f t="shared" si="9"/>
        <v>80865456.66000001</v>
      </c>
      <c r="AJ41" s="33">
        <f t="shared" si="9"/>
        <v>76846627.99</v>
      </c>
      <c r="AK41" s="33">
        <f t="shared" si="9"/>
        <v>81357326.57000001</v>
      </c>
      <c r="AL41" s="33">
        <f t="shared" si="9"/>
        <v>82598857.99</v>
      </c>
      <c r="AM41" s="33">
        <f t="shared" si="9"/>
        <v>153470367.78</v>
      </c>
      <c r="AN41" s="33">
        <f t="shared" si="9"/>
        <v>129767113.44</v>
      </c>
      <c r="AO41" s="33">
        <f t="shared" si="9"/>
        <v>125363613.61000001</v>
      </c>
      <c r="AP41" s="33">
        <f t="shared" si="9"/>
        <v>28780760.42</v>
      </c>
      <c r="AQ41" s="33">
        <f t="shared" si="9"/>
        <v>39283254.16</v>
      </c>
      <c r="AR41" s="33">
        <f t="shared" si="9"/>
        <v>44133923.8</v>
      </c>
      <c r="AS41" s="33">
        <f t="shared" si="9"/>
        <v>91070084.87</v>
      </c>
      <c r="AT41" s="33">
        <f t="shared" si="9"/>
        <v>100025157.96</v>
      </c>
      <c r="AU41" s="33">
        <f t="shared" si="9"/>
        <v>103405878.42999999</v>
      </c>
      <c r="AV41" s="33">
        <f t="shared" si="9"/>
        <v>43928730.45</v>
      </c>
      <c r="AW41" s="33">
        <f t="shared" si="9"/>
        <v>58750346.61000001</v>
      </c>
      <c r="AX41" s="33">
        <f t="shared" si="9"/>
        <v>50486750.39</v>
      </c>
      <c r="AY41" s="33">
        <f aca="true" t="shared" si="10" ref="AY41:BD41">SUM(AY5:AY14)</f>
        <v>37414356.02</v>
      </c>
      <c r="AZ41" s="33">
        <f t="shared" si="10"/>
        <v>46797581.64</v>
      </c>
      <c r="BA41" s="33">
        <f t="shared" si="10"/>
        <v>55431893.809999995</v>
      </c>
      <c r="BB41" s="33">
        <f t="shared" si="10"/>
        <v>2934999321.8599997</v>
      </c>
      <c r="BC41" s="33">
        <f t="shared" si="10"/>
        <v>2875687779.71</v>
      </c>
      <c r="BD41" s="33">
        <f t="shared" si="10"/>
        <v>3064974783.827</v>
      </c>
    </row>
    <row r="42" ht="12.75" hidden="1"/>
    <row r="43" ht="12.75" hidden="1"/>
    <row r="44" spans="6:56" ht="12.75" hidden="1">
      <c r="F44" s="25">
        <f>SUM(F17:F30)</f>
        <v>1301971120.24</v>
      </c>
      <c r="G44" s="25">
        <f aca="true" t="shared" si="11" ref="G44:AH44">SUM(G17:G30)</f>
        <v>1339188814.88</v>
      </c>
      <c r="H44" s="25">
        <f t="shared" si="11"/>
        <v>1465622962.4699998</v>
      </c>
      <c r="I44" s="25">
        <f t="shared" si="11"/>
        <v>409247880.73</v>
      </c>
      <c r="J44" s="25">
        <f t="shared" si="11"/>
        <v>436443418.71000004</v>
      </c>
      <c r="K44" s="25">
        <f t="shared" si="11"/>
        <v>454373049.28999996</v>
      </c>
      <c r="L44" s="25">
        <f t="shared" si="11"/>
        <v>82559516.98999998</v>
      </c>
      <c r="M44" s="25">
        <f t="shared" si="11"/>
        <v>89832758.28999999</v>
      </c>
      <c r="N44" s="25">
        <f t="shared" si="11"/>
        <v>94628045.57999998</v>
      </c>
      <c r="O44" s="25">
        <f t="shared" si="11"/>
        <v>74649948.46999998</v>
      </c>
      <c r="P44" s="25">
        <f t="shared" si="11"/>
        <v>85323960.31999998</v>
      </c>
      <c r="Q44" s="25">
        <f t="shared" si="11"/>
        <v>87977644.61999997</v>
      </c>
      <c r="R44" s="25">
        <f t="shared" si="11"/>
        <v>75332238.93</v>
      </c>
      <c r="S44" s="25">
        <f t="shared" si="11"/>
        <v>78246214.02999999</v>
      </c>
      <c r="T44" s="25">
        <f t="shared" si="11"/>
        <v>76644927.39</v>
      </c>
      <c r="U44" s="25">
        <f t="shared" si="11"/>
        <v>61473710.34000001</v>
      </c>
      <c r="V44" s="25">
        <f t="shared" si="11"/>
        <v>68874277.71</v>
      </c>
      <c r="W44" s="25">
        <f t="shared" si="11"/>
        <v>68659943.14999999</v>
      </c>
      <c r="X44" s="25">
        <f t="shared" si="11"/>
        <v>139644291.31</v>
      </c>
      <c r="Y44" s="25">
        <f t="shared" si="11"/>
        <v>161855134.07</v>
      </c>
      <c r="Z44" s="25">
        <f t="shared" si="11"/>
        <v>171947224.60000002</v>
      </c>
      <c r="AA44" s="25">
        <f t="shared" si="11"/>
        <v>72306874.10000001</v>
      </c>
      <c r="AB44" s="25">
        <f t="shared" si="11"/>
        <v>79525056.62</v>
      </c>
      <c r="AC44" s="25">
        <f t="shared" si="11"/>
        <v>83146271.02000001</v>
      </c>
      <c r="AD44" s="25">
        <f t="shared" si="11"/>
        <v>76107008.28</v>
      </c>
      <c r="AE44" s="25">
        <f t="shared" si="11"/>
        <v>83008359.5</v>
      </c>
      <c r="AF44" s="25">
        <f t="shared" si="11"/>
        <v>89560237.99999999</v>
      </c>
      <c r="AG44" s="25">
        <f t="shared" si="11"/>
        <v>80427858.22</v>
      </c>
      <c r="AH44" s="25">
        <f t="shared" si="11"/>
        <v>86060699.25</v>
      </c>
      <c r="AI44" s="25">
        <f aca="true" t="shared" si="12" ref="AI44:BD44">SUM(AI17:AI30)</f>
        <v>83665864.69</v>
      </c>
      <c r="AJ44" s="25">
        <f t="shared" si="12"/>
        <v>73494756.34</v>
      </c>
      <c r="AK44" s="25">
        <f t="shared" si="12"/>
        <v>80612057.47000001</v>
      </c>
      <c r="AL44" s="25">
        <f t="shared" si="12"/>
        <v>80207963.77</v>
      </c>
      <c r="AM44" s="25">
        <f t="shared" si="12"/>
        <v>106315025.55999997</v>
      </c>
      <c r="AN44" s="25">
        <f t="shared" si="12"/>
        <v>129730874.03</v>
      </c>
      <c r="AO44" s="25">
        <f t="shared" si="12"/>
        <v>134822421.24999997</v>
      </c>
      <c r="AP44" s="25">
        <f t="shared" si="12"/>
        <v>34968362</v>
      </c>
      <c r="AQ44" s="25">
        <f t="shared" si="12"/>
        <v>45358963.830000006</v>
      </c>
      <c r="AR44" s="25">
        <f t="shared" si="12"/>
        <v>45831302.2</v>
      </c>
      <c r="AS44" s="25">
        <f t="shared" si="12"/>
        <v>96212471.72999999</v>
      </c>
      <c r="AT44" s="25">
        <f t="shared" si="12"/>
        <v>103656527.72</v>
      </c>
      <c r="AU44" s="25">
        <f t="shared" si="12"/>
        <v>103965366.88</v>
      </c>
      <c r="AV44" s="25">
        <f t="shared" si="12"/>
        <v>46344477.88</v>
      </c>
      <c r="AW44" s="25">
        <f t="shared" si="12"/>
        <v>53295315.72500001</v>
      </c>
      <c r="AX44" s="25">
        <f t="shared" si="12"/>
        <v>54151319.49999999</v>
      </c>
      <c r="AY44" s="25">
        <f t="shared" si="12"/>
        <v>43525806.03</v>
      </c>
      <c r="AZ44" s="25">
        <f t="shared" si="12"/>
        <v>47877935.61</v>
      </c>
      <c r="BA44" s="25">
        <f t="shared" si="12"/>
        <v>55908367.940000005</v>
      </c>
      <c r="BB44" s="25">
        <f t="shared" si="12"/>
        <v>2774581347.1499996</v>
      </c>
      <c r="BC44" s="25">
        <f t="shared" si="12"/>
        <v>2968890367.765001</v>
      </c>
      <c r="BD44" s="25">
        <f t="shared" si="12"/>
        <v>3151112912.35</v>
      </c>
    </row>
    <row r="45" spans="6:56" ht="12.75" hidden="1">
      <c r="F45" s="34">
        <f>+F44-F28</f>
        <v>1210455568.79</v>
      </c>
      <c r="G45" s="34">
        <f aca="true" t="shared" si="13" ref="G45:AH45">+G44-G28</f>
        <v>1252404657.6200001</v>
      </c>
      <c r="H45" s="34">
        <f t="shared" si="13"/>
        <v>1393263951.7899997</v>
      </c>
      <c r="I45" s="34">
        <f t="shared" si="13"/>
        <v>381670014.42</v>
      </c>
      <c r="J45" s="34">
        <f t="shared" si="13"/>
        <v>406574968.25000006</v>
      </c>
      <c r="K45" s="34">
        <f t="shared" si="13"/>
        <v>421957717.02</v>
      </c>
      <c r="L45" s="34">
        <f t="shared" si="13"/>
        <v>79327949.65999998</v>
      </c>
      <c r="M45" s="34">
        <f t="shared" si="13"/>
        <v>87043618.13</v>
      </c>
      <c r="N45" s="34">
        <f t="shared" si="13"/>
        <v>92112749.99999999</v>
      </c>
      <c r="O45" s="34">
        <f t="shared" si="13"/>
        <v>70503530.86999999</v>
      </c>
      <c r="P45" s="34">
        <f t="shared" si="13"/>
        <v>80885891.65999998</v>
      </c>
      <c r="Q45" s="34">
        <f t="shared" si="13"/>
        <v>78485396.50999998</v>
      </c>
      <c r="R45" s="34">
        <f t="shared" si="13"/>
        <v>67173736.89</v>
      </c>
      <c r="S45" s="34">
        <f t="shared" si="13"/>
        <v>72709654.11999999</v>
      </c>
      <c r="T45" s="34">
        <f t="shared" si="13"/>
        <v>71516679.5</v>
      </c>
      <c r="U45" s="34">
        <f t="shared" si="13"/>
        <v>58434397.110000014</v>
      </c>
      <c r="V45" s="34">
        <f t="shared" si="13"/>
        <v>66194315.53999999</v>
      </c>
      <c r="W45" s="34">
        <f t="shared" si="13"/>
        <v>66025799.14999999</v>
      </c>
      <c r="X45" s="34">
        <f t="shared" si="13"/>
        <v>133606522.27</v>
      </c>
      <c r="Y45" s="34">
        <f t="shared" si="13"/>
        <v>155191365.03</v>
      </c>
      <c r="Z45" s="34">
        <f t="shared" si="13"/>
        <v>161097298.52</v>
      </c>
      <c r="AA45" s="34">
        <f t="shared" si="13"/>
        <v>70113194.80000001</v>
      </c>
      <c r="AB45" s="34">
        <f t="shared" si="13"/>
        <v>77949285.80000001</v>
      </c>
      <c r="AC45" s="34">
        <f t="shared" si="13"/>
        <v>81671308.73</v>
      </c>
      <c r="AD45" s="34">
        <f t="shared" si="13"/>
        <v>72857210.76</v>
      </c>
      <c r="AE45" s="34">
        <f t="shared" si="13"/>
        <v>78350730.93</v>
      </c>
      <c r="AF45" s="34">
        <f t="shared" si="13"/>
        <v>83934689.62999998</v>
      </c>
      <c r="AG45" s="34">
        <f t="shared" si="13"/>
        <v>76350912.3</v>
      </c>
      <c r="AH45" s="34">
        <f t="shared" si="13"/>
        <v>82353714.37</v>
      </c>
      <c r="AI45" s="34">
        <f aca="true" t="shared" si="14" ref="AI45:BD45">+AI44-AI28</f>
        <v>80301876.03999999</v>
      </c>
      <c r="AJ45" s="34">
        <f t="shared" si="14"/>
        <v>71850048.55</v>
      </c>
      <c r="AK45" s="34">
        <f t="shared" si="14"/>
        <v>76149882.57000001</v>
      </c>
      <c r="AL45" s="34">
        <f t="shared" si="14"/>
        <v>76878127.2</v>
      </c>
      <c r="AM45" s="34">
        <f t="shared" si="14"/>
        <v>98586146.30999997</v>
      </c>
      <c r="AN45" s="34">
        <f t="shared" si="14"/>
        <v>118873079.48</v>
      </c>
      <c r="AO45" s="34">
        <f t="shared" si="14"/>
        <v>123608221.36999997</v>
      </c>
      <c r="AP45" s="34">
        <f t="shared" si="14"/>
        <v>32676740</v>
      </c>
      <c r="AQ45" s="34">
        <f t="shared" si="14"/>
        <v>42668264.00000001</v>
      </c>
      <c r="AR45" s="34">
        <f t="shared" si="14"/>
        <v>43126019.25</v>
      </c>
      <c r="AS45" s="34">
        <f t="shared" si="14"/>
        <v>91992391.25999999</v>
      </c>
      <c r="AT45" s="34">
        <f t="shared" si="14"/>
        <v>99277992.28999999</v>
      </c>
      <c r="AU45" s="34">
        <f t="shared" si="14"/>
        <v>99620662.33999999</v>
      </c>
      <c r="AV45" s="34">
        <f t="shared" si="14"/>
        <v>43236800</v>
      </c>
      <c r="AW45" s="34">
        <f t="shared" si="14"/>
        <v>49457762.76500001</v>
      </c>
      <c r="AX45" s="34">
        <f t="shared" si="14"/>
        <v>50532428.169999994</v>
      </c>
      <c r="AY45" s="34">
        <f t="shared" si="14"/>
        <v>40971013.96</v>
      </c>
      <c r="AZ45" s="34">
        <f t="shared" si="14"/>
        <v>45545697.64</v>
      </c>
      <c r="BA45" s="34">
        <f t="shared" si="14"/>
        <v>52422550.07000001</v>
      </c>
      <c r="BB45" s="34">
        <f t="shared" si="14"/>
        <v>2599806177.95</v>
      </c>
      <c r="BC45" s="34">
        <f t="shared" si="14"/>
        <v>2791630880.1950006</v>
      </c>
      <c r="BD45" s="34">
        <f t="shared" si="14"/>
        <v>2976555475.29</v>
      </c>
    </row>
  </sheetData>
  <sheetProtection/>
  <conditionalFormatting sqref="K1:K3 N1:N3 Q1:Q3 H42:H43 K42:K43 K36:K39 N36:N40 Q36:Q40 H1:H3 Q42:Q43 N42:N43 N46:N65536 Q46:Q65536 K46:K65536 H46:H65536 T36:Y38 T1:BD3 T39:BD40 T42:BD43 T46:BD65536 F41:BD41 K5:K34 N5:N34 Q5:Q34 H5:H34 H39 T5:BA34 AA36:AB38 AD36:AE38 AG36:AH38 AJ36:AK38 AM36:AN38 AP36:AQ38 AS36:AT38 AV36:AW38 AY36:AZ38">
    <cfRule type="cellIs" priority="64" dxfId="17" operator="lessThan" stopIfTrue="1">
      <formula>0</formula>
    </cfRule>
  </conditionalFormatting>
  <conditionalFormatting sqref="BB36:BD38 BB5:BD34">
    <cfRule type="cellIs" priority="47" dxfId="17" operator="lessThan" stopIfTrue="1">
      <formula>0</formula>
    </cfRule>
  </conditionalFormatting>
  <conditionalFormatting sqref="F4:H4">
    <cfRule type="cellIs" priority="15" dxfId="17" operator="lessThan" stopIfTrue="1">
      <formula>0</formula>
    </cfRule>
  </conditionalFormatting>
  <conditionalFormatting sqref="I4:BD4">
    <cfRule type="cellIs" priority="14" dxfId="17" operator="lessThan" stopIfTrue="1">
      <formula>0</formula>
    </cfRule>
  </conditionalFormatting>
  <conditionalFormatting sqref="F31:BD34">
    <cfRule type="cellIs" priority="13" dxfId="17" operator="lessThan" stopIfTrue="1">
      <formula>0</formula>
    </cfRule>
  </conditionalFormatting>
  <conditionalFormatting sqref="H36:H38">
    <cfRule type="cellIs" priority="12" dxfId="17" operator="lessThan" stopIfTrue="1">
      <formula>0</formula>
    </cfRule>
  </conditionalFormatting>
  <conditionalFormatting sqref="Z36:Z38">
    <cfRule type="cellIs" priority="11" dxfId="17" operator="lessThan" stopIfTrue="1">
      <formula>0</formula>
    </cfRule>
  </conditionalFormatting>
  <conditionalFormatting sqref="AC36:AC38">
    <cfRule type="cellIs" priority="10" dxfId="17" operator="lessThan" stopIfTrue="1">
      <formula>0</formula>
    </cfRule>
  </conditionalFormatting>
  <conditionalFormatting sqref="AF36:AF38">
    <cfRule type="cellIs" priority="9" dxfId="17" operator="lessThan" stopIfTrue="1">
      <formula>0</formula>
    </cfRule>
  </conditionalFormatting>
  <conditionalFormatting sqref="AI36:AI38">
    <cfRule type="cellIs" priority="8" dxfId="17" operator="lessThan" stopIfTrue="1">
      <formula>0</formula>
    </cfRule>
  </conditionalFormatting>
  <conditionalFormatting sqref="AL36:AL38">
    <cfRule type="cellIs" priority="7" dxfId="17" operator="lessThan" stopIfTrue="1">
      <formula>0</formula>
    </cfRule>
  </conditionalFormatting>
  <conditionalFormatting sqref="AO36:AO38">
    <cfRule type="cellIs" priority="6" dxfId="17" operator="lessThan" stopIfTrue="1">
      <formula>0</formula>
    </cfRule>
  </conditionalFormatting>
  <conditionalFormatting sqref="AR36:AR38">
    <cfRule type="cellIs" priority="5" dxfId="17" operator="lessThan" stopIfTrue="1">
      <formula>0</formula>
    </cfRule>
  </conditionalFormatting>
  <conditionalFormatting sqref="AU36:AU38">
    <cfRule type="cellIs" priority="4" dxfId="17" operator="lessThan" stopIfTrue="1">
      <formula>0</formula>
    </cfRule>
  </conditionalFormatting>
  <conditionalFormatting sqref="AX36:AX38">
    <cfRule type="cellIs" priority="3" dxfId="17" operator="lessThan" stopIfTrue="1">
      <formula>0</formula>
    </cfRule>
  </conditionalFormatting>
  <conditionalFormatting sqref="BA36:BA38">
    <cfRule type="cellIs" priority="2" dxfId="17" operator="lessThan" stopIfTrue="1">
      <formula>0</formula>
    </cfRule>
  </conditionalFormatting>
  <conditionalFormatting sqref="A36:IV38">
    <cfRule type="cellIs" priority="1" dxfId="17" operator="lessThan" stopIfTrue="1">
      <formula>0</formula>
    </cfRule>
  </conditionalFormatting>
  <printOptions/>
  <pageMargins left="0.11811023622047245" right="0.11811023622047245" top="0" bottom="0" header="0.31496062992125984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SSJ</dc:creator>
  <cp:keywords/>
  <dc:description/>
  <cp:lastModifiedBy>ssj</cp:lastModifiedBy>
  <cp:lastPrinted>2018-03-27T08:25:18Z</cp:lastPrinted>
  <dcterms:created xsi:type="dcterms:W3CDTF">2012-02-03T03:32:18Z</dcterms:created>
  <dcterms:modified xsi:type="dcterms:W3CDTF">2018-03-27T08:25:25Z</dcterms:modified>
  <cp:category/>
  <cp:version/>
  <cp:contentType/>
  <cp:contentStatus/>
</cp:coreProperties>
</file>